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3"/>
  </bookViews>
  <sheets>
    <sheet name="Income statement (1)" sheetId="1" r:id="rId1"/>
    <sheet name="Income statement (2)" sheetId="2" r:id="rId2"/>
    <sheet name="Balance Sheet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<sst xmlns="http://schemas.openxmlformats.org/spreadsheetml/2006/main" count="342" uniqueCount="228">
  <si>
    <t>QUARTERLY REPORT</t>
  </si>
  <si>
    <t>CONSOLIDATED INCOME STATEMENT</t>
  </si>
  <si>
    <t>PRECEDING YEAR</t>
  </si>
  <si>
    <t>CORRESPONDING</t>
  </si>
  <si>
    <t>PERIOD</t>
  </si>
  <si>
    <t>RM'000</t>
  </si>
  <si>
    <t>CURRENT</t>
  </si>
  <si>
    <t>YEAR</t>
  </si>
  <si>
    <t>TO DATE</t>
  </si>
  <si>
    <t xml:space="preserve">        CUMULATIVE QUARTER</t>
  </si>
  <si>
    <t>QUARTER</t>
  </si>
  <si>
    <t xml:space="preserve">CURRENT </t>
  </si>
  <si>
    <t>Turnover</t>
  </si>
  <si>
    <t>Investment Income</t>
  </si>
  <si>
    <t>Other income including interest</t>
  </si>
  <si>
    <t>income</t>
  </si>
  <si>
    <t xml:space="preserve">Operating profit/(loss) before </t>
  </si>
  <si>
    <t>interest on borrowings, depreciation</t>
  </si>
  <si>
    <t>and amortisation, exceptional items,</t>
  </si>
  <si>
    <t>income tax, minority interests and</t>
  </si>
  <si>
    <t>extraordinary items</t>
  </si>
  <si>
    <t>Interest on borrowings</t>
  </si>
  <si>
    <t>1 ( a )</t>
  </si>
  <si>
    <t>2 ( a )</t>
  </si>
  <si>
    <t xml:space="preserve">   ( b )</t>
  </si>
  <si>
    <t xml:space="preserve">   ( c )</t>
  </si>
  <si>
    <t>Depreciation and amortisation</t>
  </si>
  <si>
    <t xml:space="preserve">   ( d )</t>
  </si>
  <si>
    <t>Exceptional items</t>
  </si>
  <si>
    <t xml:space="preserve">   ( e )</t>
  </si>
  <si>
    <t>Operating profit/(loss) after interest</t>
  </si>
  <si>
    <t xml:space="preserve">on borrowings, depreciation and </t>
  </si>
  <si>
    <t>amortisation and exceptional items</t>
  </si>
  <si>
    <t xml:space="preserve">but before income tax, minority </t>
  </si>
  <si>
    <t xml:space="preserve">   ( f )</t>
  </si>
  <si>
    <t xml:space="preserve">Share in the results of associated </t>
  </si>
  <si>
    <t>companies</t>
  </si>
  <si>
    <t xml:space="preserve">   ( g )</t>
  </si>
  <si>
    <t>Profit/(loss) before taxation, minority</t>
  </si>
  <si>
    <t>interests and extraordinary items</t>
  </si>
  <si>
    <t xml:space="preserve">   ( h )</t>
  </si>
  <si>
    <t>Taxation</t>
  </si>
  <si>
    <t xml:space="preserve">   ( I )</t>
  </si>
  <si>
    <t>Profit/(loss) after taxation</t>
  </si>
  <si>
    <t>(I) Profit/(loss) after taxation</t>
  </si>
  <si>
    <t xml:space="preserve">    before deducting minority interests</t>
  </si>
  <si>
    <t>(ii) Less minority interests</t>
  </si>
  <si>
    <t xml:space="preserve">    ( j )</t>
  </si>
  <si>
    <t xml:space="preserve">attributable to members of the </t>
  </si>
  <si>
    <t>company</t>
  </si>
  <si>
    <t xml:space="preserve">          INDIVIDUAL QUARTER</t>
  </si>
  <si>
    <t xml:space="preserve">   ( k )</t>
  </si>
  <si>
    <t>(iii) Extraordinary items attributable</t>
  </si>
  <si>
    <t xml:space="preserve">      to members of the company</t>
  </si>
  <si>
    <t>(ii)  Less minority interests</t>
  </si>
  <si>
    <t>(I)   Extraordinary items</t>
  </si>
  <si>
    <t xml:space="preserve">Profit/(loss) after taxation and </t>
  </si>
  <si>
    <t>extraordinary items attributable to</t>
  </si>
  <si>
    <t>members of the company</t>
  </si>
  <si>
    <t>3 ( a )</t>
  </si>
  <si>
    <t xml:space="preserve">Earnings per share based on 2(j) </t>
  </si>
  <si>
    <t xml:space="preserve">above after deducting any provision </t>
  </si>
  <si>
    <t>for preference dividends, if any:-</t>
  </si>
  <si>
    <t xml:space="preserve">    ordinary shares) (sen)</t>
  </si>
  <si>
    <t xml:space="preserve">     ordinary shares) (sen)</t>
  </si>
  <si>
    <t>CONSOLIDATED BALANCE SHEET</t>
  </si>
  <si>
    <t>AS AT</t>
  </si>
  <si>
    <t xml:space="preserve">END OF </t>
  </si>
  <si>
    <t>PRECEDING</t>
  </si>
  <si>
    <t>FINANCIAL</t>
  </si>
  <si>
    <t>YEAR END</t>
  </si>
  <si>
    <t>Fixed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</si>
  <si>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</si>
  <si>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</si>
  <si>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</si>
  <si>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</si>
  <si>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</si>
  <si>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</si>
  <si>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Provision for Taxation</t>
  </si>
  <si>
    <t>Shareholders' Fund</t>
  </si>
  <si>
    <t xml:space="preserve">Share Capital </t>
  </si>
  <si>
    <t>Reserves</t>
  </si>
  <si>
    <t>Share Premium</t>
  </si>
  <si>
    <t>Revaluation Reserve</t>
  </si>
  <si>
    <t>Retained Profit</t>
  </si>
  <si>
    <t>Net tangible assets per share (sen)</t>
  </si>
  <si>
    <t>(RM'000)</t>
  </si>
  <si>
    <t>The Group's borrowings consist of :</t>
  </si>
  <si>
    <t>There were no financial instruments with off balance sheet risk as at the date of this quarterly report.</t>
  </si>
  <si>
    <t>There were no material litigation at the date of this quarterly report.</t>
  </si>
  <si>
    <t xml:space="preserve">   ( L )</t>
  </si>
  <si>
    <t>Cash and Bank balance</t>
  </si>
  <si>
    <t>Fixed Deposit</t>
  </si>
  <si>
    <t>Proposed Dividend</t>
  </si>
  <si>
    <t>Exchange Fluctuation Reserve</t>
  </si>
  <si>
    <t>Deferred Taxation</t>
  </si>
  <si>
    <t>0</t>
  </si>
  <si>
    <t>4 ( a )</t>
  </si>
  <si>
    <t>Dividend description</t>
  </si>
  <si>
    <t>As at end of</t>
  </si>
  <si>
    <t>current quarter</t>
  </si>
  <si>
    <t>As at preceding</t>
  </si>
  <si>
    <t>financial  year end</t>
  </si>
  <si>
    <t xml:space="preserve">Dividend per share  (sen) </t>
  </si>
  <si>
    <t>Net Tangible Assets per share (RM)</t>
  </si>
  <si>
    <t xml:space="preserve"> </t>
  </si>
  <si>
    <t>Malaysia</t>
  </si>
  <si>
    <t>Singapore</t>
  </si>
  <si>
    <t>In the opinion of the directors, the results of the operations of the Group for the financial quarter ended</t>
  </si>
  <si>
    <t>Investment in Quoted Shares</t>
  </si>
  <si>
    <t>Other Creditors and Accruals</t>
  </si>
  <si>
    <t>Analysis by geographical locations :-</t>
  </si>
  <si>
    <t>Segmental Reporting</t>
  </si>
  <si>
    <t xml:space="preserve">No segmental analysis by activities is presented as the Group principally manufactures and trades in </t>
  </si>
  <si>
    <t>printed circuit boards only.</t>
  </si>
  <si>
    <t>Deferred Tax</t>
  </si>
  <si>
    <t xml:space="preserve"> RM'000</t>
  </si>
  <si>
    <t>Basis of Preparation</t>
  </si>
  <si>
    <t xml:space="preserve">Exceptional Items </t>
  </si>
  <si>
    <t>Extraordinary Items</t>
  </si>
  <si>
    <t>Pre-acquisition Profits</t>
  </si>
  <si>
    <t>.</t>
  </si>
  <si>
    <t>Profits on Sale of Investments and/or Properties</t>
  </si>
  <si>
    <t>Purchase or Disposal of Quoted  Securities</t>
  </si>
  <si>
    <t>Effect of Changes in the Composition of the Group</t>
  </si>
  <si>
    <t>Seasonality or Cyclicality of Operations</t>
  </si>
  <si>
    <t>Issuances and Repayment of Debt and Equity Securities</t>
  </si>
  <si>
    <t xml:space="preserve">Group Borrowings </t>
  </si>
  <si>
    <t>Contingent Liabilities</t>
  </si>
  <si>
    <t>Financial Instrument with Off Balance Sheet Risk</t>
  </si>
  <si>
    <t>Litigation</t>
  </si>
  <si>
    <t>Material Change in the Profit Before Taxation</t>
  </si>
  <si>
    <t xml:space="preserve">Review of Performance </t>
  </si>
  <si>
    <t xml:space="preserve">Current Year Prospects </t>
  </si>
  <si>
    <t>Profit Forecast and Guarantee</t>
  </si>
  <si>
    <t>Dividend</t>
  </si>
  <si>
    <t>Income Tax</t>
  </si>
  <si>
    <t>Current</t>
  </si>
  <si>
    <t>Quarter</t>
  </si>
  <si>
    <t>To-Date</t>
  </si>
  <si>
    <t>Net current Assets or ( Current Liabilities )</t>
  </si>
  <si>
    <t>There is no change in the accounting policies and methods of computation in the quarterly financial</t>
  </si>
  <si>
    <t>Current  Year</t>
  </si>
  <si>
    <t>tax rate due to the availability of reinvestment allowance.</t>
  </si>
  <si>
    <t>Profit Before Taxation</t>
  </si>
  <si>
    <t>Total Assets Employed</t>
  </si>
  <si>
    <t>The particulars of the purchase or disposal of quoted securities are as follows :</t>
  </si>
  <si>
    <t>Total purchases</t>
  </si>
  <si>
    <t>Total disposal</t>
  </si>
  <si>
    <t>Total profit on disposal</t>
  </si>
  <si>
    <t>I)</t>
  </si>
  <si>
    <t>ii)</t>
  </si>
  <si>
    <t>iii)</t>
  </si>
  <si>
    <t>Total investment, at cost</t>
  </si>
  <si>
    <t>Total investment at book value</t>
  </si>
  <si>
    <t>Total investment at market value</t>
  </si>
  <si>
    <t>Other Debtors and Prepayments</t>
  </si>
  <si>
    <t>Status of  Uncompleted Corporate Proposals</t>
  </si>
  <si>
    <t>There were no exceptional items for the financial quarter under review.</t>
  </si>
  <si>
    <t>There were no extraordinary items for the financial quarter under review.</t>
  </si>
  <si>
    <t>The investment in quoted shares at the end of the reporting period is as follows :-</t>
  </si>
  <si>
    <t>Bank overdraft - unsecured</t>
  </si>
  <si>
    <t>Bills payable - unsecured</t>
  </si>
  <si>
    <t>There were no pre-acquisition profit for the current financial quarter to date.</t>
  </si>
  <si>
    <t>There is no profits on sales of investments or properties for the current financial quarter to date.</t>
  </si>
  <si>
    <t>Quarterly report on consolidated results for the financial quarter ended 31/12/2000.</t>
  </si>
  <si>
    <t>31/12/2000</t>
  </si>
  <si>
    <t>Notes to the consolidated results of the Group for the first financial quarter ended 31 December 2000</t>
  </si>
  <si>
    <t>31.12.2000</t>
  </si>
  <si>
    <t xml:space="preserve">under the Employees Share Option Scheme ("ESOS").  </t>
  </si>
  <si>
    <t xml:space="preserve">Apart from the issuance of shares under ESOS,  there were no other issuance and repayment of debt </t>
  </si>
  <si>
    <t xml:space="preserve">and equity securities, share buy back, share cancellation or share held as treasury shares during </t>
  </si>
  <si>
    <t>the quarter under review.</t>
  </si>
  <si>
    <t xml:space="preserve">31 December 2000 have not been substantially affected by any item, transaction or event of a material </t>
  </si>
  <si>
    <t xml:space="preserve">of the Company to PNE Industries Ltd (PIL) in exchange for 120,937,500 new ordinary shares of S$0.10 </t>
  </si>
  <si>
    <t>b)</t>
  </si>
  <si>
    <t>a)</t>
  </si>
  <si>
    <t>other relevant governmental, regulatory and third party, wherever located.</t>
  </si>
  <si>
    <t>Since 1.10.2000, a total of 255,000 ordinary shares of RM1.00 each have been issued</t>
  </si>
  <si>
    <t>(3 months)</t>
  </si>
  <si>
    <t>No dividend have been proposed during the quarter under review.</t>
  </si>
  <si>
    <r>
      <t xml:space="preserve">(I) Basic (based on </t>
    </r>
    <r>
      <rPr>
        <u val="single"/>
        <sz val="10"/>
        <rFont val="Arial"/>
        <family val="2"/>
      </rPr>
      <t>64,743,000</t>
    </r>
  </si>
  <si>
    <r>
      <t xml:space="preserve">(ii) Fully diluted (based on </t>
    </r>
    <r>
      <rPr>
        <u val="single"/>
        <sz val="10"/>
        <rFont val="Arial"/>
        <family val="2"/>
      </rPr>
      <t>66,556,729</t>
    </r>
  </si>
  <si>
    <t>N/A</t>
  </si>
  <si>
    <t>31/12/1999</t>
  </si>
  <si>
    <t xml:space="preserve">Explanatory note for variance of actual profit from the forecast is not applicable. </t>
  </si>
  <si>
    <t>There is no profit guarantee provided by the group.</t>
  </si>
  <si>
    <t>year end festive season.</t>
  </si>
  <si>
    <t>30/09/2000</t>
  </si>
  <si>
    <t xml:space="preserve">statements as compared with the annual financial statements as at 30.09.2000 except for the </t>
  </si>
  <si>
    <t>requirement of MASB No.13.</t>
  </si>
  <si>
    <t>The effective tax rate of the Group for the current and cumulative quarter is lower than the statutory</t>
  </si>
  <si>
    <t xml:space="preserve">adjustment made to the comparative on the fully diluted Earnings per share to comply with the </t>
  </si>
  <si>
    <t>On 29 September 2000, the Group has entered into a MOU for a proposed joint venture with Brite Plus</t>
  </si>
  <si>
    <t xml:space="preserve">International Limited ("BPI"), in connection with the manufacturing of printed circuit board in China. </t>
  </si>
  <si>
    <t>On 5 February 2001, a substantial shareholder of the company, Print N Etch Pte Ltd, has proposed to</t>
  </si>
  <si>
    <t>in PIL.</t>
  </si>
  <si>
    <t>The proposed share exchange is conditional upon approval to be obtained from SC, KLSE,</t>
  </si>
  <si>
    <t xml:space="preserve">The Group's business is dependent upon demand from the electronics sector , which in turn is   </t>
  </si>
  <si>
    <t xml:space="preserve">influenced by the worldwide economy.  On a quarterly basis, the results can be affected by the </t>
  </si>
  <si>
    <t>('000)</t>
  </si>
  <si>
    <t>Short Term Borrowings, unsecured</t>
  </si>
  <si>
    <t>SGD398</t>
  </si>
  <si>
    <t>USD608</t>
  </si>
  <si>
    <t xml:space="preserve">to secure credit facilities for its 100% owned subsidiary in Singapore. </t>
  </si>
  <si>
    <t>The Group's profit before tax for the current quarter marginally reduced to RM1.6 million as compared</t>
  </si>
  <si>
    <t xml:space="preserve">The Group recorded a turnover of RM26.7 million for the current quarter which is approximately 24% </t>
  </si>
  <si>
    <t xml:space="preserve">preceding year quarter was largely due to concern over Y2K issue, where customers increased </t>
  </si>
  <si>
    <t>their orders as a contingency measure.  In addition, the company also faces intense competition</t>
  </si>
  <si>
    <t>from other similar players during the current quarter.</t>
  </si>
  <si>
    <t xml:space="preserve">lower that of the preceding year corresponding quarter of RM35.2 million. The higher turnover in the </t>
  </si>
  <si>
    <t>with the preceding quarter of RM1.7 million despite a drop in turnover (Qtr 1, 31.12.2000 : RM26.7m :</t>
  </si>
  <si>
    <t xml:space="preserve">Qtr 4, 30.09.2000 : RM34.5m).  This is mainly due to the effect of foreign exchange difference </t>
  </si>
  <si>
    <t>arising on translation.  In the current quarter, the Group posted a gain on foreign currency</t>
  </si>
  <si>
    <t>translation of approximately RM279,000 (Qtr4, 30.09.2000 :RM306,000).</t>
  </si>
  <si>
    <t>Barring any unforeseen circumstances, the Board expects a reduction in the Group's turnover in the</t>
  </si>
  <si>
    <t xml:space="preserve">current financial year in view of the anticipated slowdown in the global electronic sector which can in turn </t>
  </si>
  <si>
    <t>affect the Group's financial results.</t>
  </si>
  <si>
    <t>PNE PCB BERHAD (168098-V)</t>
  </si>
  <si>
    <t xml:space="preserve">To date, the company has issued corporate guarantees for a total amount of SGD7.4 million to the banks </t>
  </si>
  <si>
    <t xml:space="preserve"> There were no changes in the composition of the group for the current financial period to date.</t>
  </si>
  <si>
    <t xml:space="preserve">The proposal is pending approvals from the relevant authorities and is subject to the finalisation of a </t>
  </si>
  <si>
    <t xml:space="preserve">dispose its entire  28,125,000 shares representing 43.44% of the issued and paid up capital </t>
  </si>
  <si>
    <t xml:space="preserve">and unusual nature nor has any such item, transaction or event occurred in the interval between the end </t>
  </si>
  <si>
    <t>of the financial period and the date of this report.</t>
  </si>
  <si>
    <t xml:space="preserve">due diligence review by the various advisers appointed by the company. </t>
  </si>
  <si>
    <t>As of date, Bank Negara Malaysia has given their approval on the remittance of funds for the proposed</t>
  </si>
  <si>
    <t>joint venture.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</si>
</sst>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0000"/>
    <numFmt numFmtId="169" formatCode="0.000000"/>
    <numFmt numFmtId="170" formatCode="0.0"/>
    <numFmt numFmtId="171" formatCode="_(* #,##0.000_);_(* \(#,##0.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3" fontId="0" fillId="0" borderId="0" xfId="15" applyFont="1" applyAlignment="1" quotePrefix="1">
      <alignment horizontal="right"/>
    </xf>
    <xf numFmtId="165" fontId="0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 horizontal="right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Alignment="1">
      <alignment horizontal="right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2" xfId="15" applyNumberFormat="1" applyBorder="1" applyAlignment="1">
      <alignment horizontal="right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7" xfId="15" applyNumberFormat="1" applyFont="1" applyBorder="1" applyAlignment="1">
      <alignment horizontal="right"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2" xfId="15" applyNumberFormat="1" applyBorder="1" applyAlignment="1">
      <alignment/>
    </xf>
    <xf numFmtId="0" fontId="1" fillId="0" borderId="0" xfId="0" applyFont="1" applyBorder="1" applyAlignment="1">
      <alignment horizontal="left"/>
    </xf>
    <xf numFmtId="165" fontId="0" fillId="0" borderId="0" xfId="15" applyNumberFormat="1" applyBorder="1" applyAlignment="1">
      <alignment horizontal="left"/>
    </xf>
    <xf numFmtId="165" fontId="0" fillId="0" borderId="0" xfId="15" applyNumberFormat="1" applyFont="1" applyBorder="1" applyAlignment="1">
      <alignment horizontal="left"/>
    </xf>
    <xf numFmtId="165" fontId="0" fillId="0" borderId="0" xfId="15" applyNumberFormat="1" applyBorder="1" applyAlignment="1">
      <alignment horizontal="right"/>
    </xf>
    <xf numFmtId="165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4" max="4" width="12.8515625" style="0" customWidth="1"/>
    <col min="5" max="5" width="13.7109375" style="0" customWidth="1"/>
    <col min="6" max="6" width="18.28125" style="0" customWidth="1"/>
    <col min="7" max="7" width="13.7109375" style="0" customWidth="1"/>
    <col min="8" max="8" width="18.28125" style="0" customWidth="1"/>
  </cols>
  <sheetData>
    <row r="1" spans="1:3" ht="12.75">
      <c r="A1" s="1" t="s">
        <v>218</v>
      </c>
      <c r="B1" s="1"/>
      <c r="C1" s="1"/>
    </row>
    <row r="2" ht="12.75">
      <c r="A2" s="1" t="s">
        <v>0</v>
      </c>
    </row>
    <row r="3" ht="12.75">
      <c r="A3" t="s">
        <v>165</v>
      </c>
    </row>
    <row r="6" ht="12.75">
      <c r="A6" s="1" t="s">
        <v>1</v>
      </c>
    </row>
    <row r="7" ht="12.75">
      <c r="A7" s="1"/>
    </row>
    <row r="8" spans="5:7" ht="12.75">
      <c r="E8" t="s">
        <v>50</v>
      </c>
      <c r="G8" s="3" t="s">
        <v>9</v>
      </c>
    </row>
    <row r="9" spans="5:8" ht="12.75">
      <c r="E9" s="2" t="s">
        <v>11</v>
      </c>
      <c r="F9" s="2" t="s">
        <v>2</v>
      </c>
      <c r="G9" s="2" t="s">
        <v>6</v>
      </c>
      <c r="H9" s="2" t="s">
        <v>2</v>
      </c>
    </row>
    <row r="10" spans="5:8" ht="12.75">
      <c r="E10" s="2" t="s">
        <v>7</v>
      </c>
      <c r="F10" s="2" t="s">
        <v>3</v>
      </c>
      <c r="G10" s="2" t="s">
        <v>7</v>
      </c>
      <c r="H10" s="2" t="s">
        <v>3</v>
      </c>
    </row>
    <row r="11" spans="5:8" ht="12.75">
      <c r="E11" s="2" t="s">
        <v>10</v>
      </c>
      <c r="F11" s="2" t="s">
        <v>10</v>
      </c>
      <c r="G11" s="2" t="s">
        <v>8</v>
      </c>
      <c r="H11" s="2" t="s">
        <v>4</v>
      </c>
    </row>
    <row r="12" spans="5:8" ht="12.75">
      <c r="E12" s="2" t="s">
        <v>166</v>
      </c>
      <c r="F12" s="2" t="s">
        <v>184</v>
      </c>
      <c r="G12" s="2" t="s">
        <v>166</v>
      </c>
      <c r="H12" s="2" t="s">
        <v>184</v>
      </c>
    </row>
    <row r="13" spans="5:8" ht="12.75">
      <c r="E13" s="2" t="s">
        <v>5</v>
      </c>
      <c r="F13" s="2" t="s">
        <v>5</v>
      </c>
      <c r="G13" s="2" t="s">
        <v>5</v>
      </c>
      <c r="H13" s="2" t="s">
        <v>5</v>
      </c>
    </row>
    <row r="15" spans="1:8" ht="12.75">
      <c r="A15" t="s">
        <v>22</v>
      </c>
      <c r="B15" t="s">
        <v>12</v>
      </c>
      <c r="E15" s="4">
        <v>26687</v>
      </c>
      <c r="F15" s="19">
        <v>35219</v>
      </c>
      <c r="G15" s="4">
        <v>26687</v>
      </c>
      <c r="H15" s="19">
        <v>35219</v>
      </c>
    </row>
    <row r="17" spans="1:8" ht="12.75">
      <c r="A17" t="s">
        <v>24</v>
      </c>
      <c r="B17" t="s">
        <v>13</v>
      </c>
      <c r="E17" s="13">
        <v>20</v>
      </c>
      <c r="F17" s="19">
        <v>29</v>
      </c>
      <c r="G17" s="13">
        <v>20</v>
      </c>
      <c r="H17" s="19">
        <v>29</v>
      </c>
    </row>
    <row r="19" spans="1:8" ht="12.75">
      <c r="A19" t="s">
        <v>25</v>
      </c>
      <c r="B19" t="s">
        <v>14</v>
      </c>
      <c r="E19" s="4">
        <v>762</v>
      </c>
      <c r="F19" s="19">
        <v>339</v>
      </c>
      <c r="G19" s="4">
        <v>762</v>
      </c>
      <c r="H19" s="19">
        <v>339</v>
      </c>
    </row>
    <row r="20" ht="12.75">
      <c r="B20" t="s">
        <v>15</v>
      </c>
    </row>
    <row r="22" spans="1:8" ht="12.75">
      <c r="A22" t="s">
        <v>23</v>
      </c>
      <c r="B22" t="s">
        <v>16</v>
      </c>
      <c r="E22" s="4">
        <v>3425</v>
      </c>
      <c r="F22" s="19">
        <v>8220</v>
      </c>
      <c r="G22" s="4">
        <v>3425</v>
      </c>
      <c r="H22" s="19">
        <v>8220</v>
      </c>
    </row>
    <row r="23" ht="12.75">
      <c r="B23" t="s">
        <v>17</v>
      </c>
    </row>
    <row r="24" ht="12.75">
      <c r="B24" t="s">
        <v>18</v>
      </c>
    </row>
    <row r="25" ht="12.75">
      <c r="B25" t="s">
        <v>19</v>
      </c>
    </row>
    <row r="26" ht="12.75">
      <c r="B26" t="s">
        <v>20</v>
      </c>
    </row>
    <row r="28" spans="1:8" ht="12.75">
      <c r="A28" t="s">
        <v>24</v>
      </c>
      <c r="B28" t="s">
        <v>21</v>
      </c>
      <c r="E28" s="12" t="s">
        <v>96</v>
      </c>
      <c r="F28" s="19">
        <v>57</v>
      </c>
      <c r="G28" s="12" t="s">
        <v>96</v>
      </c>
      <c r="H28" s="19">
        <v>57</v>
      </c>
    </row>
    <row r="30" spans="1:8" ht="12.75">
      <c r="A30" t="s">
        <v>25</v>
      </c>
      <c r="B30" t="s">
        <v>26</v>
      </c>
      <c r="E30" s="4">
        <v>1800</v>
      </c>
      <c r="F30" s="19">
        <v>1614</v>
      </c>
      <c r="G30" s="4">
        <v>1800</v>
      </c>
      <c r="H30" s="19">
        <v>1614</v>
      </c>
    </row>
    <row r="32" spans="1:8" ht="12.75">
      <c r="A32" t="s">
        <v>27</v>
      </c>
      <c r="B32" t="s">
        <v>28</v>
      </c>
      <c r="E32" s="12" t="s">
        <v>96</v>
      </c>
      <c r="F32" s="12" t="s">
        <v>96</v>
      </c>
      <c r="G32" s="12" t="s">
        <v>96</v>
      </c>
      <c r="H32" s="12" t="s">
        <v>96</v>
      </c>
    </row>
    <row r="34" spans="1:8" ht="12.75">
      <c r="A34" t="s">
        <v>29</v>
      </c>
      <c r="B34" t="s">
        <v>30</v>
      </c>
      <c r="E34" s="4">
        <f>E22-E28-E30</f>
        <v>1625</v>
      </c>
      <c r="F34" s="4">
        <f>F22-F28-F30</f>
        <v>6549</v>
      </c>
      <c r="G34" s="4">
        <f>G22-G28-G30</f>
        <v>1625</v>
      </c>
      <c r="H34" s="4">
        <f>H22-H28-H30</f>
        <v>6549</v>
      </c>
    </row>
    <row r="35" ht="12.75">
      <c r="B35" t="s">
        <v>31</v>
      </c>
    </row>
    <row r="36" ht="12.75">
      <c r="B36" t="s">
        <v>32</v>
      </c>
    </row>
    <row r="37" ht="12.75">
      <c r="B37" t="s">
        <v>33</v>
      </c>
    </row>
    <row r="38" ht="12.75">
      <c r="B38" t="s">
        <v>39</v>
      </c>
    </row>
    <row r="40" spans="1:8" ht="12.75">
      <c r="A40" t="s">
        <v>34</v>
      </c>
      <c r="B40" t="s">
        <v>35</v>
      </c>
      <c r="E40" s="12" t="s">
        <v>96</v>
      </c>
      <c r="F40" s="12" t="s">
        <v>96</v>
      </c>
      <c r="G40" s="12" t="s">
        <v>96</v>
      </c>
      <c r="H40" s="12" t="s">
        <v>96</v>
      </c>
    </row>
    <row r="41" ht="12.75">
      <c r="B41" t="s">
        <v>36</v>
      </c>
    </row>
    <row r="43" spans="1:8" ht="12.75">
      <c r="A43" t="s">
        <v>37</v>
      </c>
      <c r="B43" t="s">
        <v>38</v>
      </c>
      <c r="E43" s="4">
        <f>E34</f>
        <v>1625</v>
      </c>
      <c r="F43" s="4">
        <f>F34</f>
        <v>6549</v>
      </c>
      <c r="G43" s="4">
        <f>G34</f>
        <v>1625</v>
      </c>
      <c r="H43" s="4">
        <f>H34</f>
        <v>6549</v>
      </c>
    </row>
    <row r="44" ht="12.75">
      <c r="B44" t="s">
        <v>39</v>
      </c>
    </row>
    <row r="46" spans="1:8" ht="12.75">
      <c r="A46" t="s">
        <v>40</v>
      </c>
      <c r="B46" t="s">
        <v>41</v>
      </c>
      <c r="E46" s="13">
        <v>-350</v>
      </c>
      <c r="F46" s="19">
        <v>-1423</v>
      </c>
      <c r="G46" s="13">
        <v>-350</v>
      </c>
      <c r="H46" s="19">
        <v>-1423</v>
      </c>
    </row>
    <row r="48" spans="1:8" ht="12.75">
      <c r="A48" t="s">
        <v>42</v>
      </c>
      <c r="B48" t="s">
        <v>44</v>
      </c>
      <c r="E48" s="4">
        <f>E43+E46</f>
        <v>1275</v>
      </c>
      <c r="F48" s="4">
        <f>F43+F46</f>
        <v>5126</v>
      </c>
      <c r="G48" s="4">
        <f>G43+G46</f>
        <v>1275</v>
      </c>
      <c r="H48" s="4">
        <f>H43+H46</f>
        <v>5126</v>
      </c>
    </row>
    <row r="49" ht="12.75">
      <c r="B49" t="s">
        <v>45</v>
      </c>
    </row>
    <row r="51" spans="2:8" ht="12.75">
      <c r="B51" t="s">
        <v>46</v>
      </c>
      <c r="E51" s="12" t="s">
        <v>96</v>
      </c>
      <c r="F51" s="12" t="s">
        <v>96</v>
      </c>
      <c r="G51" s="12" t="s">
        <v>96</v>
      </c>
      <c r="H51" s="12" t="s">
        <v>96</v>
      </c>
    </row>
    <row r="53" spans="1:8" ht="12.75">
      <c r="A53" t="s">
        <v>47</v>
      </c>
      <c r="B53" t="s">
        <v>43</v>
      </c>
      <c r="E53" s="4">
        <f>E48</f>
        <v>1275</v>
      </c>
      <c r="F53" s="4">
        <f>F48</f>
        <v>5126</v>
      </c>
      <c r="G53" s="4">
        <f>G48</f>
        <v>1275</v>
      </c>
      <c r="H53" s="4">
        <f>H48</f>
        <v>5126</v>
      </c>
    </row>
    <row r="54" spans="2:8" ht="12.75">
      <c r="B54" t="s">
        <v>48</v>
      </c>
      <c r="H54" s="2" t="s">
        <v>105</v>
      </c>
    </row>
    <row r="55" ht="12.75">
      <c r="B55" t="s">
        <v>49</v>
      </c>
    </row>
  </sheetData>
  <printOptions/>
  <pageMargins left="0.75" right="0.75" top="1" bottom="1" header="0.5" footer="0.5"/>
  <pageSetup fitToHeight="1" fitToWidth="1" horizontalDpi="180" verticalDpi="18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D31">
      <selection activeCell="A1" sqref="A1"/>
    </sheetView>
  </sheetViews>
  <sheetFormatPr defaultColWidth="9.140625" defaultRowHeight="12.75"/>
  <cols>
    <col min="1" max="1" width="5.57421875" style="0" customWidth="1"/>
    <col min="4" max="4" width="13.57421875" style="0" customWidth="1"/>
    <col min="5" max="5" width="13.7109375" style="0" customWidth="1"/>
    <col min="6" max="6" width="18.28125" style="0" customWidth="1"/>
    <col min="7" max="7" width="13.7109375" style="0" customWidth="1"/>
    <col min="8" max="8" width="18.28125" style="0" customWidth="1"/>
  </cols>
  <sheetData>
    <row r="1" ht="12.75">
      <c r="A1" s="1" t="s">
        <v>218</v>
      </c>
    </row>
    <row r="2" ht="12.75">
      <c r="A2" s="1" t="s">
        <v>0</v>
      </c>
    </row>
    <row r="3" ht="12.75">
      <c r="A3" t="s">
        <v>165</v>
      </c>
    </row>
    <row r="6" ht="12.75">
      <c r="A6" s="1" t="s">
        <v>1</v>
      </c>
    </row>
    <row r="8" spans="5:7" ht="12.75">
      <c r="E8" t="s">
        <v>50</v>
      </c>
      <c r="G8" s="3" t="s">
        <v>9</v>
      </c>
    </row>
    <row r="9" spans="5:8" ht="12.75">
      <c r="E9" s="2" t="s">
        <v>11</v>
      </c>
      <c r="F9" s="2" t="s">
        <v>2</v>
      </c>
      <c r="G9" s="2" t="s">
        <v>6</v>
      </c>
      <c r="H9" s="2" t="s">
        <v>2</v>
      </c>
    </row>
    <row r="10" spans="5:8" ht="12.75">
      <c r="E10" s="2" t="s">
        <v>7</v>
      </c>
      <c r="F10" s="2" t="s">
        <v>3</v>
      </c>
      <c r="G10" s="2" t="s">
        <v>7</v>
      </c>
      <c r="H10" s="2" t="s">
        <v>3</v>
      </c>
    </row>
    <row r="11" spans="5:8" ht="12.75">
      <c r="E11" s="2" t="s">
        <v>10</v>
      </c>
      <c r="F11" s="2" t="s">
        <v>10</v>
      </c>
      <c r="G11" s="2" t="s">
        <v>8</v>
      </c>
      <c r="H11" s="2" t="s">
        <v>4</v>
      </c>
    </row>
    <row r="12" spans="5:8" ht="12.75">
      <c r="E12" s="2" t="s">
        <v>166</v>
      </c>
      <c r="F12" s="2" t="s">
        <v>184</v>
      </c>
      <c r="G12" s="2" t="s">
        <v>166</v>
      </c>
      <c r="H12" s="2" t="s">
        <v>184</v>
      </c>
    </row>
    <row r="13" spans="5:8" ht="12.75">
      <c r="E13" s="2" t="s">
        <v>5</v>
      </c>
      <c r="F13" s="2" t="s">
        <v>5</v>
      </c>
      <c r="G13" s="2" t="s">
        <v>5</v>
      </c>
      <c r="H13" s="2" t="s">
        <v>5</v>
      </c>
    </row>
    <row r="15" spans="1:8" ht="12.75">
      <c r="A15" t="s">
        <v>51</v>
      </c>
      <c r="B15" t="s">
        <v>55</v>
      </c>
      <c r="E15">
        <v>0</v>
      </c>
      <c r="F15">
        <v>0</v>
      </c>
      <c r="G15">
        <v>0</v>
      </c>
      <c r="H15">
        <v>0</v>
      </c>
    </row>
    <row r="16" spans="2:8" ht="12.75">
      <c r="B16" t="s">
        <v>54</v>
      </c>
      <c r="E16">
        <v>0</v>
      </c>
      <c r="F16">
        <v>0</v>
      </c>
      <c r="G16">
        <v>0</v>
      </c>
      <c r="H16">
        <v>0</v>
      </c>
    </row>
    <row r="17" spans="2:8" ht="12.75">
      <c r="B17" t="s">
        <v>52</v>
      </c>
      <c r="E17">
        <v>0</v>
      </c>
      <c r="F17">
        <v>0</v>
      </c>
      <c r="G17">
        <v>0</v>
      </c>
      <c r="H17">
        <v>0</v>
      </c>
    </row>
    <row r="18" spans="2:8" ht="12.75">
      <c r="B18" t="s">
        <v>53</v>
      </c>
      <c r="H18" s="2" t="s">
        <v>105</v>
      </c>
    </row>
    <row r="19" ht="12.75">
      <c r="H19" s="2" t="s">
        <v>105</v>
      </c>
    </row>
    <row r="20" spans="1:8" ht="12.75">
      <c r="A20" t="s">
        <v>90</v>
      </c>
      <c r="B20" t="s">
        <v>56</v>
      </c>
      <c r="E20" s="4">
        <f>'Income statement (1)'!E53</f>
        <v>1275</v>
      </c>
      <c r="F20" s="4">
        <f>'Income statement (1)'!F53</f>
        <v>5126</v>
      </c>
      <c r="G20" s="4">
        <f>'Income statement (1)'!G53</f>
        <v>1275</v>
      </c>
      <c r="H20" s="4">
        <f>'Income statement (1)'!H53</f>
        <v>5126</v>
      </c>
    </row>
    <row r="21" spans="2:8" ht="12.75">
      <c r="B21" t="s">
        <v>57</v>
      </c>
      <c r="H21" s="2" t="s">
        <v>105</v>
      </c>
    </row>
    <row r="22" spans="2:8" ht="12.75">
      <c r="B22" t="s">
        <v>58</v>
      </c>
      <c r="H22" s="2" t="s">
        <v>105</v>
      </c>
    </row>
    <row r="23" ht="12.75">
      <c r="H23" s="2" t="s">
        <v>105</v>
      </c>
    </row>
    <row r="24" spans="1:8" ht="12.75">
      <c r="A24" t="s">
        <v>59</v>
      </c>
      <c r="B24" t="s">
        <v>60</v>
      </c>
      <c r="H24" s="2" t="s">
        <v>105</v>
      </c>
    </row>
    <row r="25" spans="2:8" ht="12.75">
      <c r="B25" t="s">
        <v>61</v>
      </c>
      <c r="H25" s="2" t="s">
        <v>105</v>
      </c>
    </row>
    <row r="26" spans="2:8" ht="12.75">
      <c r="B26" t="s">
        <v>62</v>
      </c>
      <c r="H26" s="2" t="s">
        <v>105</v>
      </c>
    </row>
    <row r="27" ht="12.75">
      <c r="H27" s="2" t="s">
        <v>105</v>
      </c>
    </row>
    <row r="28" spans="2:8" ht="12.75">
      <c r="B28" t="s">
        <v>181</v>
      </c>
      <c r="D28" s="29"/>
      <c r="E28" s="23">
        <f>E20*1000/64743000*100</f>
        <v>1.9693248690978173</v>
      </c>
      <c r="F28" s="23">
        <v>8.1</v>
      </c>
      <c r="G28" s="23">
        <f>G20*1000/64127083*100</f>
        <v>1.9882395087267575</v>
      </c>
      <c r="H28" s="23">
        <v>8.1</v>
      </c>
    </row>
    <row r="29" spans="2:8" ht="12.75">
      <c r="B29" t="s">
        <v>63</v>
      </c>
      <c r="H29" s="2" t="s">
        <v>105</v>
      </c>
    </row>
    <row r="30" ht="12.75">
      <c r="H30" s="2" t="s">
        <v>105</v>
      </c>
    </row>
    <row r="31" ht="12.75">
      <c r="H31" s="2" t="s">
        <v>105</v>
      </c>
    </row>
    <row r="32" spans="2:8" ht="12.75">
      <c r="B32" t="s">
        <v>182</v>
      </c>
      <c r="E32" s="23">
        <f>(E20*1000+0)/66556729*100</f>
        <v>1.9156590462851624</v>
      </c>
      <c r="F32" s="23">
        <v>7.8</v>
      </c>
      <c r="G32" s="23">
        <f>(G20*1000)/67711250*100</f>
        <v>1.8829958094112869</v>
      </c>
      <c r="H32" s="23">
        <v>7.8</v>
      </c>
    </row>
    <row r="33" spans="2:8" ht="12.75">
      <c r="B33" t="s">
        <v>64</v>
      </c>
      <c r="H33" s="2" t="s">
        <v>105</v>
      </c>
    </row>
    <row r="34" ht="12.75">
      <c r="H34" s="2" t="s">
        <v>105</v>
      </c>
    </row>
    <row r="35" spans="1:8" ht="12.75">
      <c r="A35" t="s">
        <v>97</v>
      </c>
      <c r="B35" t="s">
        <v>103</v>
      </c>
      <c r="E35" s="2" t="s">
        <v>183</v>
      </c>
      <c r="F35" s="2" t="s">
        <v>183</v>
      </c>
      <c r="G35" s="2" t="s">
        <v>183</v>
      </c>
      <c r="H35" s="2" t="s">
        <v>183</v>
      </c>
    </row>
    <row r="36" spans="6:8" ht="12.75">
      <c r="F36" s="2"/>
      <c r="G36" s="2"/>
      <c r="H36" s="2"/>
    </row>
    <row r="37" spans="1:8" ht="12.75">
      <c r="A37" t="s">
        <v>24</v>
      </c>
      <c r="B37" t="s">
        <v>98</v>
      </c>
      <c r="E37" s="2" t="s">
        <v>183</v>
      </c>
      <c r="F37" s="2" t="s">
        <v>183</v>
      </c>
      <c r="G37" s="2" t="s">
        <v>183</v>
      </c>
      <c r="H37" s="2" t="s">
        <v>183</v>
      </c>
    </row>
    <row r="38" spans="5:8" ht="12.75">
      <c r="E38" s="2"/>
      <c r="F38" s="2"/>
      <c r="G38" s="2"/>
      <c r="H38" s="2"/>
    </row>
    <row r="39" spans="5:8" ht="12.75">
      <c r="E39" s="2"/>
      <c r="G39" s="2"/>
      <c r="H39" s="2"/>
    </row>
    <row r="40" spans="5:8" ht="12.75">
      <c r="E40" s="2"/>
      <c r="G40" s="2"/>
      <c r="H40" s="2"/>
    </row>
    <row r="42" spans="1:8" ht="12.75">
      <c r="A42" s="3"/>
      <c r="G42" s="2" t="s">
        <v>99</v>
      </c>
      <c r="H42" s="2" t="s">
        <v>101</v>
      </c>
    </row>
    <row r="43" spans="7:8" ht="12.75">
      <c r="G43" s="15" t="s">
        <v>100</v>
      </c>
      <c r="H43" s="14" t="s">
        <v>102</v>
      </c>
    </row>
    <row r="45" spans="1:8" ht="12.75">
      <c r="A45" s="3">
        <v>5</v>
      </c>
      <c r="B45" t="s">
        <v>104</v>
      </c>
      <c r="G45" s="16">
        <f>'Balance Sheet'!I43/100</f>
        <v>1.796935456521404</v>
      </c>
      <c r="H45" s="16">
        <f>'Balance Sheet'!J43/100</f>
        <v>1.7775009285625851</v>
      </c>
    </row>
    <row r="46" ht="12.75">
      <c r="G46" t="s">
        <v>105</v>
      </c>
    </row>
  </sheetData>
  <printOptions/>
  <pageMargins left="0.75" right="0.75" top="1" bottom="1" header="0.5" footer="0.5"/>
  <pageSetup fitToHeight="1" fitToWidth="1" horizontalDpi="180" verticalDpi="18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0"/>
  <sheetViews>
    <sheetView workbookViewId="0" topLeftCell="D37">
      <selection activeCell="J60" sqref="J60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7.8515625" style="0" customWidth="1"/>
    <col min="4" max="4" width="11.28125" style="0" customWidth="1"/>
    <col min="5" max="5" width="10.421875" style="0" customWidth="1"/>
    <col min="6" max="6" width="2.7109375" style="0" customWidth="1"/>
    <col min="7" max="7" width="11.57421875" style="0" customWidth="1"/>
    <col min="8" max="8" width="3.00390625" style="0" customWidth="1"/>
    <col min="9" max="9" width="14.421875" style="0" customWidth="1"/>
    <col min="10" max="10" width="21.00390625" style="0" customWidth="1"/>
    <col min="11" max="11" width="15.140625" style="0" customWidth="1"/>
  </cols>
  <sheetData>
    <row r="1" ht="12.75">
      <c r="A1" s="1" t="s">
        <v>218</v>
      </c>
    </row>
    <row r="2" ht="12.75">
      <c r="A2" s="1" t="s">
        <v>65</v>
      </c>
    </row>
    <row r="4" spans="9:10" ht="12.75">
      <c r="I4" s="2" t="s">
        <v>66</v>
      </c>
      <c r="J4" s="2" t="s">
        <v>66</v>
      </c>
    </row>
    <row r="5" spans="9:10" ht="12.75">
      <c r="I5" s="2" t="s">
        <v>67</v>
      </c>
      <c r="J5" s="2" t="s">
        <v>68</v>
      </c>
    </row>
    <row r="6" spans="9:10" ht="12.75">
      <c r="I6" s="2" t="s">
        <v>6</v>
      </c>
      <c r="J6" s="2" t="s">
        <v>69</v>
      </c>
    </row>
    <row r="7" spans="9:10" ht="12.75">
      <c r="I7" s="2" t="s">
        <v>10</v>
      </c>
      <c r="J7" s="2" t="s">
        <v>70</v>
      </c>
    </row>
    <row r="8" spans="9:10" ht="12.75">
      <c r="I8" s="2" t="s">
        <v>166</v>
      </c>
      <c r="J8" s="2" t="s">
        <v>188</v>
      </c>
    </row>
    <row r="9" spans="9:10" ht="12.75">
      <c r="I9" s="2" t="s">
        <v>5</v>
      </c>
      <c r="J9" s="2" t="s">
        <v>5</v>
      </c>
    </row>
    <row r="10" spans="1:10" ht="12.75">
      <c r="A10">
        <v>1</v>
      </c>
      <c r="B10" t="s">
        <v>71</v>
      </c>
      <c r="I10" s="5">
        <v>62237</v>
      </c>
      <c r="J10" s="4">
        <v>60855</v>
      </c>
    </row>
    <row r="11" spans="1:10" ht="12.75">
      <c r="A11">
        <v>2</v>
      </c>
      <c r="B11" t="s">
        <v>109</v>
      </c>
      <c r="I11" s="5">
        <v>4712</v>
      </c>
      <c r="J11" s="4">
        <v>4523</v>
      </c>
    </row>
    <row r="12" ht="12.75">
      <c r="I12" s="6"/>
    </row>
    <row r="13" spans="1:9" ht="12.75">
      <c r="A13">
        <v>3</v>
      </c>
      <c r="B13" t="s">
        <v>72</v>
      </c>
      <c r="I13" s="6"/>
    </row>
    <row r="14" spans="3:10" ht="12.75">
      <c r="C14" t="s">
        <v>73</v>
      </c>
      <c r="I14" s="5">
        <v>15579</v>
      </c>
      <c r="J14" s="4">
        <v>16676</v>
      </c>
    </row>
    <row r="15" spans="3:10" ht="12.75">
      <c r="C15" t="s">
        <v>74</v>
      </c>
      <c r="I15" s="5">
        <v>20483</v>
      </c>
      <c r="J15" s="4">
        <v>27025</v>
      </c>
    </row>
    <row r="16" spans="3:10" ht="12.75">
      <c r="C16" t="s">
        <v>156</v>
      </c>
      <c r="I16" s="5">
        <v>1468</v>
      </c>
      <c r="J16" s="4">
        <v>1234</v>
      </c>
    </row>
    <row r="17" spans="3:10" ht="12.75">
      <c r="C17" t="s">
        <v>92</v>
      </c>
      <c r="I17" s="5">
        <v>35826</v>
      </c>
      <c r="J17" s="4">
        <v>34929</v>
      </c>
    </row>
    <row r="18" spans="3:10" ht="12.75">
      <c r="C18" t="s">
        <v>91</v>
      </c>
      <c r="I18" s="5">
        <v>4371</v>
      </c>
      <c r="J18" s="4">
        <v>1224</v>
      </c>
    </row>
    <row r="19" spans="9:10" ht="12.75">
      <c r="I19" s="10">
        <f>+SUM(I14:I18)</f>
        <v>77727</v>
      </c>
      <c r="J19" s="10">
        <f>+SUM(J14:J18)</f>
        <v>81088</v>
      </c>
    </row>
    <row r="21" spans="1:9" ht="12.75">
      <c r="A21">
        <v>4</v>
      </c>
      <c r="B21" t="s">
        <v>75</v>
      </c>
      <c r="I21" s="6"/>
    </row>
    <row r="22" spans="3:10" ht="12.75">
      <c r="C22" t="s">
        <v>77</v>
      </c>
      <c r="I22" s="5">
        <v>6926</v>
      </c>
      <c r="J22" s="4">
        <v>12586</v>
      </c>
    </row>
    <row r="23" spans="3:10" ht="12.75">
      <c r="C23" t="s">
        <v>110</v>
      </c>
      <c r="I23" s="5">
        <v>5427</v>
      </c>
      <c r="J23" s="4">
        <v>4756</v>
      </c>
    </row>
    <row r="24" spans="3:10" ht="12.75">
      <c r="C24" t="s">
        <v>76</v>
      </c>
      <c r="I24" s="5">
        <v>3200</v>
      </c>
      <c r="J24" s="4">
        <v>1833</v>
      </c>
    </row>
    <row r="25" spans="3:10" ht="12.75">
      <c r="C25" t="s">
        <v>78</v>
      </c>
      <c r="I25" s="5">
        <v>1195</v>
      </c>
      <c r="J25" s="4">
        <v>1086</v>
      </c>
    </row>
    <row r="26" spans="3:10" ht="12.75">
      <c r="C26" t="s">
        <v>93</v>
      </c>
      <c r="I26" s="5">
        <v>6462</v>
      </c>
      <c r="J26" s="4">
        <v>6462</v>
      </c>
    </row>
    <row r="27" spans="9:10" ht="12.75">
      <c r="I27" s="10">
        <f>+SUM(I22:I26)</f>
        <v>23210</v>
      </c>
      <c r="J27" s="10">
        <f>+SUM(J22:J26)</f>
        <v>26723</v>
      </c>
    </row>
    <row r="29" spans="1:10" ht="12.75">
      <c r="A29">
        <v>5</v>
      </c>
      <c r="B29" t="s">
        <v>140</v>
      </c>
      <c r="I29" s="5">
        <f>+I19-I27</f>
        <v>54517</v>
      </c>
      <c r="J29" s="5">
        <f>+J19-J27</f>
        <v>54365</v>
      </c>
    </row>
    <row r="30" spans="9:10" ht="13.5" thickBot="1">
      <c r="I30" s="11">
        <f>+I10+I11+I29</f>
        <v>121466</v>
      </c>
      <c r="J30" s="11">
        <f>+J10+J11+J29</f>
        <v>119743</v>
      </c>
    </row>
    <row r="31" ht="13.5" thickTop="1">
      <c r="I31" s="6"/>
    </row>
    <row r="32" spans="1:9" ht="12.75">
      <c r="A32">
        <v>6</v>
      </c>
      <c r="B32" t="s">
        <v>79</v>
      </c>
      <c r="I32" s="6"/>
    </row>
    <row r="33" spans="2:10" ht="12.75">
      <c r="B33" t="s">
        <v>80</v>
      </c>
      <c r="I33" s="5">
        <v>64871</v>
      </c>
      <c r="J33" s="4">
        <v>64616</v>
      </c>
    </row>
    <row r="34" spans="2:9" ht="12.75">
      <c r="B34" t="s">
        <v>81</v>
      </c>
      <c r="I34" s="6"/>
    </row>
    <row r="35" spans="3:10" ht="12.75">
      <c r="C35" t="s">
        <v>82</v>
      </c>
      <c r="I35" s="5">
        <v>243</v>
      </c>
      <c r="J35" s="4">
        <v>87</v>
      </c>
    </row>
    <row r="36" spans="3:10" ht="12.75">
      <c r="C36" t="s">
        <v>83</v>
      </c>
      <c r="I36" s="5">
        <v>5727</v>
      </c>
      <c r="J36" s="4">
        <v>5727</v>
      </c>
    </row>
    <row r="37" spans="3:10" ht="12.75">
      <c r="C37" t="s">
        <v>94</v>
      </c>
      <c r="I37" s="6">
        <v>309</v>
      </c>
      <c r="J37">
        <v>281</v>
      </c>
    </row>
    <row r="38" spans="3:10" ht="12.75">
      <c r="C38" t="s">
        <v>84</v>
      </c>
      <c r="I38" s="5">
        <v>45419</v>
      </c>
      <c r="J38" s="4">
        <v>44144</v>
      </c>
    </row>
    <row r="39" spans="9:10" ht="12.75">
      <c r="I39" s="10">
        <f>SUM(I33:I38)</f>
        <v>116569</v>
      </c>
      <c r="J39" s="10">
        <f>SUM(J33:J38)</f>
        <v>114855</v>
      </c>
    </row>
    <row r="40" spans="1:10" ht="12.75">
      <c r="A40">
        <v>7</v>
      </c>
      <c r="B40" t="s">
        <v>95</v>
      </c>
      <c r="I40" s="5">
        <v>4897</v>
      </c>
      <c r="J40" s="4">
        <v>4888</v>
      </c>
    </row>
    <row r="41" spans="9:10" ht="13.5" thickBot="1">
      <c r="I41" s="11">
        <f>I39+I40</f>
        <v>121466</v>
      </c>
      <c r="J41" s="11">
        <f>J39+J40</f>
        <v>119743</v>
      </c>
    </row>
    <row r="42" ht="13.5" thickTop="1"/>
    <row r="43" spans="1:10" ht="12.75">
      <c r="A43">
        <v>8</v>
      </c>
      <c r="B43" t="s">
        <v>85</v>
      </c>
      <c r="I43" s="5">
        <f>I39/I33*100</f>
        <v>179.6935456521404</v>
      </c>
      <c r="J43" s="5">
        <f>J39/J33*100</f>
        <v>177.7500928562585</v>
      </c>
    </row>
    <row r="45" spans="1:20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2.75">
      <c r="A49" s="9" t="s">
        <v>105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9"/>
      <c r="M59" s="9"/>
      <c r="N59" s="9"/>
      <c r="O59" s="9"/>
      <c r="P59" s="9"/>
      <c r="Q59" s="9"/>
      <c r="R59" s="9"/>
      <c r="S59" s="9"/>
      <c r="T59" s="9"/>
    </row>
    <row r="60" spans="1:20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9"/>
      <c r="M60" s="9"/>
      <c r="N60" s="9"/>
      <c r="O60" s="9"/>
      <c r="P60" s="9"/>
      <c r="Q60" s="9"/>
      <c r="R60" s="9"/>
      <c r="S60" s="9"/>
      <c r="T60" s="9"/>
    </row>
    <row r="61" spans="1:20" ht="12.75">
      <c r="A61" s="49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9"/>
      <c r="M61" s="9"/>
      <c r="N61" s="9"/>
      <c r="O61" s="9"/>
      <c r="P61" s="9"/>
      <c r="Q61" s="9"/>
      <c r="R61" s="9"/>
      <c r="S61" s="9"/>
      <c r="T61" s="9"/>
    </row>
    <row r="62" spans="1:20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75">
      <c r="A63" s="2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2.75">
      <c r="A64" s="2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2.75">
      <c r="A65" s="25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.75">
      <c r="A66" s="2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2.75">
      <c r="A67" s="2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2.75">
      <c r="A68" s="49"/>
      <c r="B68" s="2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2.75">
      <c r="A69" s="2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2.75">
      <c r="A70" s="2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2.75">
      <c r="A71" s="25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2.75">
      <c r="A72" s="49"/>
      <c r="B72" s="21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2.75">
      <c r="A73" s="25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12.75">
      <c r="A74" s="2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2.75">
      <c r="A75" s="2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12.75">
      <c r="A76" s="49"/>
      <c r="B76" s="2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12.75">
      <c r="A77" s="4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12.75">
      <c r="A78" s="25"/>
      <c r="B78" s="21"/>
      <c r="C78" s="9"/>
      <c r="D78" s="9"/>
      <c r="E78" s="7"/>
      <c r="F78" s="7"/>
      <c r="G78" s="7"/>
      <c r="H78" s="7"/>
      <c r="I78" s="7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12.75">
      <c r="A79" s="25"/>
      <c r="B79" s="9"/>
      <c r="C79" s="9"/>
      <c r="D79" s="9"/>
      <c r="E79" s="7"/>
      <c r="F79" s="7"/>
      <c r="G79" s="7"/>
      <c r="H79" s="7"/>
      <c r="I79" s="7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12.75">
      <c r="A80" s="25"/>
      <c r="B80" s="9"/>
      <c r="C80" s="9"/>
      <c r="D80" s="9"/>
      <c r="E80" s="7"/>
      <c r="F80" s="7"/>
      <c r="G80" s="7"/>
      <c r="H80" s="7"/>
      <c r="I80" s="7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2.75">
      <c r="A81" s="25"/>
      <c r="B81" s="9"/>
      <c r="C81" s="9"/>
      <c r="D81" s="9"/>
      <c r="E81" s="7"/>
      <c r="F81" s="7"/>
      <c r="G81" s="7"/>
      <c r="H81" s="7"/>
      <c r="I81" s="7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2.75">
      <c r="A82" s="25"/>
      <c r="B82" s="9"/>
      <c r="C82" s="9"/>
      <c r="D82" s="9"/>
      <c r="E82" s="7"/>
      <c r="F82" s="7"/>
      <c r="G82" s="7"/>
      <c r="H82" s="7"/>
      <c r="I82" s="7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12.75">
      <c r="A83" s="25"/>
      <c r="B83" s="9"/>
      <c r="C83" s="9"/>
      <c r="D83" s="9"/>
      <c r="E83" s="25"/>
      <c r="F83" s="50"/>
      <c r="G83" s="51"/>
      <c r="H83" s="51"/>
      <c r="I83" s="25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2.75">
      <c r="A84" s="25"/>
      <c r="B84" s="9"/>
      <c r="C84" s="9"/>
      <c r="D84" s="9"/>
      <c r="E84" s="52"/>
      <c r="F84" s="7"/>
      <c r="G84" s="52"/>
      <c r="H84" s="53"/>
      <c r="I84" s="26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2.75">
      <c r="A85" s="25"/>
      <c r="B85" s="9"/>
      <c r="C85" s="9"/>
      <c r="D85" s="9"/>
      <c r="E85" s="52"/>
      <c r="F85" s="24"/>
      <c r="G85" s="52"/>
      <c r="H85" s="53"/>
      <c r="I85" s="26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12.75">
      <c r="A86" s="25"/>
      <c r="B86" s="9"/>
      <c r="C86" s="9"/>
      <c r="D86" s="9"/>
      <c r="E86" s="52"/>
      <c r="F86" s="7"/>
      <c r="G86" s="52"/>
      <c r="H86" s="24"/>
      <c r="I86" s="26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12.75">
      <c r="A87" s="25"/>
      <c r="B87" s="9"/>
      <c r="C87" s="9"/>
      <c r="D87" s="9"/>
      <c r="E87" s="18"/>
      <c r="F87" s="18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12.75">
      <c r="A88" s="25"/>
      <c r="B88" s="9"/>
      <c r="C88" s="9"/>
      <c r="D88" s="9"/>
      <c r="E88" s="18"/>
      <c r="F88" s="18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12.75">
      <c r="A89" s="25"/>
      <c r="B89" s="9"/>
      <c r="C89" s="9"/>
      <c r="D89" s="9"/>
      <c r="E89" s="18"/>
      <c r="F89" s="18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12.75">
      <c r="A90" s="25"/>
      <c r="B90" s="9"/>
      <c r="C90" s="9"/>
      <c r="D90" s="9"/>
      <c r="E90" s="18"/>
      <c r="F90" s="1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ht="12.75">
      <c r="A91" s="49"/>
      <c r="B91" s="21"/>
      <c r="C91" s="9"/>
      <c r="D91" s="9"/>
      <c r="E91" s="18"/>
      <c r="F91" s="18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12.75">
      <c r="A92" s="2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ht="12.75">
      <c r="A93" s="2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ht="12.75">
      <c r="A94" s="2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12.75">
      <c r="A95" s="49"/>
      <c r="B95" s="2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12.75">
      <c r="A97" s="2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12.75">
      <c r="A98" s="2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12.75">
      <c r="A99" s="49"/>
      <c r="B99" s="21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12.75">
      <c r="A103" s="9"/>
      <c r="B103" s="27"/>
      <c r="C103" s="7"/>
      <c r="D103" s="9"/>
      <c r="E103" s="7"/>
      <c r="F103" s="7"/>
      <c r="G103" s="7"/>
      <c r="H103" s="7"/>
      <c r="I103" s="7"/>
      <c r="J103" s="7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ht="12.75">
      <c r="A104" s="9"/>
      <c r="B104" s="9"/>
      <c r="C104" s="7"/>
      <c r="D104" s="9"/>
      <c r="E104" s="7"/>
      <c r="F104" s="7"/>
      <c r="G104" s="7"/>
      <c r="H104" s="7"/>
      <c r="I104" s="7"/>
      <c r="J104" s="7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12.75">
      <c r="A105" s="9"/>
      <c r="B105" s="9"/>
      <c r="C105" s="7"/>
      <c r="D105" s="9"/>
      <c r="E105" s="7"/>
      <c r="F105" s="7"/>
      <c r="G105" s="7"/>
      <c r="H105" s="7"/>
      <c r="I105" s="7"/>
      <c r="J105" s="7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2.75">
      <c r="A106" s="9"/>
      <c r="B106" s="9"/>
      <c r="C106" s="9"/>
      <c r="D106" s="9"/>
      <c r="E106" s="7"/>
      <c r="F106" s="7"/>
      <c r="G106" s="7"/>
      <c r="H106" s="18"/>
      <c r="I106" s="17"/>
      <c r="J106" s="17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12.75">
      <c r="A107" s="9"/>
      <c r="B107" s="9"/>
      <c r="C107" s="9"/>
      <c r="D107" s="9"/>
      <c r="E107" s="7"/>
      <c r="F107" s="7"/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t="12.75">
      <c r="A108" s="9"/>
      <c r="B108" s="9"/>
      <c r="C108" s="9"/>
      <c r="D108" s="9"/>
      <c r="E108" s="25"/>
      <c r="F108" s="25"/>
      <c r="G108" s="51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12.75">
      <c r="A109" s="9"/>
      <c r="B109" s="9"/>
      <c r="C109" s="9"/>
      <c r="D109" s="9"/>
      <c r="E109" s="26"/>
      <c r="F109" s="7"/>
      <c r="G109" s="24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12.75">
      <c r="A110" s="9"/>
      <c r="B110" s="9"/>
      <c r="C110" s="9"/>
      <c r="D110" s="9"/>
      <c r="E110" s="26"/>
      <c r="F110" s="7"/>
      <c r="G110" s="26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12.75">
      <c r="A111" s="9"/>
      <c r="B111" s="9"/>
      <c r="C111" s="9"/>
      <c r="D111" s="9"/>
      <c r="E111" s="26"/>
      <c r="F111" s="24"/>
      <c r="G111" s="2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12.75">
      <c r="A112" s="9"/>
      <c r="B112" s="25"/>
      <c r="C112" s="9"/>
      <c r="D112" s="9"/>
      <c r="E112" s="26"/>
      <c r="F112" s="7"/>
      <c r="G112" s="24"/>
      <c r="H112" s="9"/>
      <c r="I112" s="7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12.75">
      <c r="A113" s="9"/>
      <c r="B113" s="9"/>
      <c r="C113" s="9"/>
      <c r="D113" s="7"/>
      <c r="E113" s="9"/>
      <c r="F113" s="9"/>
      <c r="G113" s="9"/>
      <c r="H113" s="9"/>
      <c r="I113" s="7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t="12.75">
      <c r="A116" s="21"/>
      <c r="B116" s="9"/>
      <c r="C116" s="9"/>
      <c r="D116" s="7"/>
      <c r="E116" s="9"/>
      <c r="F116" s="9"/>
      <c r="G116" s="7"/>
      <c r="H116" s="9"/>
      <c r="I116" s="7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ht="12.75">
      <c r="A117" s="9"/>
      <c r="B117" s="9"/>
      <c r="C117" s="9"/>
      <c r="D117" s="7"/>
      <c r="E117" s="9"/>
      <c r="F117" s="9"/>
      <c r="G117" s="7"/>
      <c r="H117" s="9"/>
      <c r="I117" s="7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ht="12.75">
      <c r="A118" s="9"/>
      <c r="B118" s="9"/>
      <c r="C118" s="9"/>
      <c r="D118" s="7"/>
      <c r="E118" s="9"/>
      <c r="F118" s="9"/>
      <c r="G118" s="9"/>
      <c r="H118" s="9"/>
      <c r="I118" s="7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ht="12.75">
      <c r="A119" s="9"/>
      <c r="B119" s="9"/>
      <c r="C119" s="9"/>
      <c r="D119" s="7"/>
      <c r="E119" s="9"/>
      <c r="F119" s="9"/>
      <c r="G119" s="9"/>
      <c r="H119" s="9"/>
      <c r="I119" s="7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12.75">
      <c r="A120" s="9"/>
      <c r="B120" s="9"/>
      <c r="C120" s="9"/>
      <c r="D120" s="7"/>
      <c r="E120" s="9"/>
      <c r="F120" s="9"/>
      <c r="G120" s="7"/>
      <c r="H120" s="9"/>
      <c r="I120" s="7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t="12.75">
      <c r="A121" s="9"/>
      <c r="B121" s="26"/>
      <c r="C121" s="9"/>
      <c r="D121" s="7"/>
      <c r="E121" s="9"/>
      <c r="F121" s="9"/>
      <c r="G121" s="24"/>
      <c r="H121" s="9"/>
      <c r="I121" s="7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ht="12.75">
      <c r="A122" s="9"/>
      <c r="B122" s="26"/>
      <c r="C122" s="9"/>
      <c r="D122" s="17"/>
      <c r="E122" s="8"/>
      <c r="F122" s="8"/>
      <c r="G122" s="24"/>
      <c r="H122" s="17"/>
      <c r="I122" s="17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12.75">
      <c r="A123" s="9"/>
      <c r="B123" s="26"/>
      <c r="C123" s="9"/>
      <c r="D123" s="9"/>
      <c r="E123" s="9"/>
      <c r="F123" s="9"/>
      <c r="G123" s="24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ht="12.75">
      <c r="A125" s="49"/>
      <c r="B125" s="21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ht="12.75">
      <c r="A127" s="25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ht="12.75">
      <c r="A129" s="49"/>
      <c r="B129" s="21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ht="12.75">
      <c r="A130" s="49"/>
      <c r="B130" s="21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ht="12.75">
      <c r="A131" s="54"/>
      <c r="B131" s="25"/>
      <c r="C131" s="25"/>
      <c r="D131" s="25"/>
      <c r="E131" s="25"/>
      <c r="F131" s="25"/>
      <c r="G131" s="25"/>
      <c r="H131" s="25"/>
      <c r="I131" s="25"/>
      <c r="J131" s="25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ht="12.75">
      <c r="A132" s="49"/>
      <c r="B132" s="25"/>
      <c r="C132" s="25"/>
      <c r="D132" s="25"/>
      <c r="E132" s="25"/>
      <c r="F132" s="25"/>
      <c r="G132" s="25"/>
      <c r="H132" s="25"/>
      <c r="I132" s="25"/>
      <c r="J132" s="25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ht="12.75">
      <c r="A133" s="9"/>
      <c r="B133" s="25"/>
      <c r="C133" s="25"/>
      <c r="D133" s="25"/>
      <c r="E133" s="25"/>
      <c r="F133" s="25"/>
      <c r="G133" s="25"/>
      <c r="H133" s="25"/>
      <c r="I133" s="25"/>
      <c r="J133" s="25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ht="12.75">
      <c r="A134" s="9"/>
      <c r="B134" s="9"/>
      <c r="C134" s="25"/>
      <c r="D134" s="25"/>
      <c r="E134" s="25"/>
      <c r="F134" s="25"/>
      <c r="G134" s="25"/>
      <c r="H134" s="25"/>
      <c r="I134" s="25"/>
      <c r="J134" s="25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ht="12.75">
      <c r="A135" s="9"/>
      <c r="B135" s="25"/>
      <c r="C135" s="25"/>
      <c r="D135" s="25"/>
      <c r="E135" s="25"/>
      <c r="F135" s="25"/>
      <c r="G135" s="25"/>
      <c r="H135" s="25"/>
      <c r="I135" s="25"/>
      <c r="J135" s="25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ht="12.75">
      <c r="A136" s="26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ht="12.75">
      <c r="A138" s="5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ht="12.75">
      <c r="A139" s="5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ht="12.75">
      <c r="A140" s="5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ht="12.75">
      <c r="A141" s="55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ht="12.75">
      <c r="A142" s="5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ht="12.75">
      <c r="A143" s="49"/>
      <c r="B143" s="21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ht="12.75">
      <c r="A144" s="25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ht="12.75">
      <c r="A145" s="2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ht="12.75">
      <c r="A149" s="49"/>
      <c r="B149" s="21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ht="12.75">
      <c r="A151" s="2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ht="12.75">
      <c r="A152" s="2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ht="12.75">
      <c r="A153" s="2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ht="12.75">
      <c r="A154" s="2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ht="12.75">
      <c r="A157" s="49"/>
      <c r="B157" s="21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ht="12.75">
      <c r="A159" s="2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ht="12.75">
      <c r="A160" s="9"/>
      <c r="B160" s="9"/>
      <c r="C160" s="9"/>
      <c r="D160" s="9"/>
      <c r="E160" s="9"/>
      <c r="F160" s="9"/>
      <c r="G160" s="28"/>
      <c r="H160" s="9"/>
      <c r="I160" s="2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ht="12.75">
      <c r="A161" s="9"/>
      <c r="B161" s="9"/>
      <c r="C161" s="9"/>
      <c r="D161" s="9"/>
      <c r="E161" s="9"/>
      <c r="F161" s="9"/>
      <c r="G161" s="7"/>
      <c r="H161" s="9"/>
      <c r="I161" s="7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ht="12.75">
      <c r="A162" s="9"/>
      <c r="B162" s="9"/>
      <c r="C162" s="9"/>
      <c r="D162" s="9"/>
      <c r="E162" s="9"/>
      <c r="F162" s="9"/>
      <c r="G162" s="7"/>
      <c r="H162" s="9"/>
      <c r="I162" s="7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ht="12.75">
      <c r="A163" s="9"/>
      <c r="B163" s="9"/>
      <c r="C163" s="9"/>
      <c r="D163" s="9"/>
      <c r="E163" s="9"/>
      <c r="F163" s="9"/>
      <c r="G163" s="18"/>
      <c r="H163" s="9"/>
      <c r="I163" s="56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ht="12.75">
      <c r="A164" s="9"/>
      <c r="B164" s="9"/>
      <c r="C164" s="9"/>
      <c r="D164" s="9"/>
      <c r="E164" s="9"/>
      <c r="F164" s="9"/>
      <c r="G164" s="18"/>
      <c r="H164" s="9"/>
      <c r="I164" s="57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ht="12.75">
      <c r="A166" s="49"/>
      <c r="B166" s="21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ht="17.25" customHeight="1">
      <c r="A168" s="2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ht="16.5" customHeight="1">
      <c r="A169" s="2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ht="18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ht="13.5" customHeight="1">
      <c r="A171" s="2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ht="13.5" customHeight="1">
      <c r="A172" s="21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ht="13.5" customHeight="1">
      <c r="A173" s="2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ht="12.75">
      <c r="A174" s="49"/>
      <c r="B174" s="21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ht="15.75" customHeight="1">
      <c r="A175" s="2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ht="12.75">
      <c r="A176" s="2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ht="14.25" customHeight="1">
      <c r="A177" s="2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ht="12.75">
      <c r="A178" s="49"/>
      <c r="B178" s="21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ht="12.75">
      <c r="A179" s="2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ht="12.75">
      <c r="A180" s="2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ht="12.75">
      <c r="A181" s="2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ht="12.75">
      <c r="A182" s="25"/>
      <c r="B182" s="21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ht="12.75">
      <c r="A183" s="2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ht="12.75">
      <c r="A184" s="2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ht="12.75">
      <c r="A185" s="2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ht="12.75">
      <c r="A186" s="25"/>
      <c r="B186" s="9"/>
      <c r="C186" s="9"/>
      <c r="D186" s="7"/>
      <c r="E186" s="7"/>
      <c r="F186" s="7"/>
      <c r="G186" s="7"/>
      <c r="H186" s="9"/>
      <c r="I186" s="9"/>
      <c r="J186" s="25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ht="12.75">
      <c r="A187" s="25"/>
      <c r="B187" s="9"/>
      <c r="C187" s="9"/>
      <c r="D187" s="7"/>
      <c r="E187" s="7"/>
      <c r="F187" s="7"/>
      <c r="G187" s="7"/>
      <c r="H187" s="7"/>
      <c r="I187" s="7"/>
      <c r="J187" s="7"/>
      <c r="K187" s="7"/>
      <c r="L187" s="9"/>
      <c r="M187" s="9"/>
      <c r="N187" s="9"/>
      <c r="O187" s="9"/>
      <c r="P187" s="9"/>
      <c r="Q187" s="9"/>
      <c r="R187" s="9"/>
      <c r="S187" s="9"/>
      <c r="T187" s="9"/>
    </row>
    <row r="188" spans="1:20" ht="12.75">
      <c r="A188" s="25"/>
      <c r="B188" s="9"/>
      <c r="C188" s="9"/>
      <c r="D188" s="7"/>
      <c r="E188" s="7"/>
      <c r="F188" s="7"/>
      <c r="G188" s="7"/>
      <c r="H188" s="7"/>
      <c r="I188" s="7"/>
      <c r="J188" s="7"/>
      <c r="K188" s="7"/>
      <c r="L188" s="9"/>
      <c r="M188" s="9"/>
      <c r="N188" s="9"/>
      <c r="O188" s="9"/>
      <c r="P188" s="9"/>
      <c r="Q188" s="9"/>
      <c r="R188" s="9"/>
      <c r="S188" s="9"/>
      <c r="T188" s="9"/>
    </row>
    <row r="189" spans="1:20" ht="12.75">
      <c r="A189" s="25"/>
      <c r="B189" s="9"/>
      <c r="C189" s="9"/>
      <c r="D189" s="7"/>
      <c r="E189" s="7"/>
      <c r="F189" s="7"/>
      <c r="G189" s="7"/>
      <c r="H189" s="7"/>
      <c r="I189" s="7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ht="12.75">
      <c r="A190" s="25"/>
      <c r="B190" s="9"/>
      <c r="C190" s="9"/>
      <c r="D190" s="7"/>
      <c r="E190" s="7"/>
      <c r="F190" s="7"/>
      <c r="G190" s="7"/>
      <c r="H190" s="7"/>
      <c r="I190" s="7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ht="12.75">
      <c r="A191" s="25"/>
      <c r="B191" s="9"/>
      <c r="C191" s="9"/>
      <c r="D191" s="24"/>
      <c r="E191" s="18"/>
      <c r="F191" s="18"/>
      <c r="G191" s="24"/>
      <c r="H191" s="18"/>
      <c r="I191" s="18"/>
      <c r="J191" s="18"/>
      <c r="K191" s="18"/>
      <c r="L191" s="9"/>
      <c r="M191" s="9"/>
      <c r="N191" s="9"/>
      <c r="O191" s="9"/>
      <c r="P191" s="9"/>
      <c r="Q191" s="9"/>
      <c r="R191" s="9"/>
      <c r="S191" s="9"/>
      <c r="T191" s="9"/>
    </row>
    <row r="192" spans="1:20" ht="12.75">
      <c r="A192" s="25"/>
      <c r="B192" s="9"/>
      <c r="C192" s="9"/>
      <c r="D192" s="24"/>
      <c r="E192" s="18"/>
      <c r="F192" s="18"/>
      <c r="G192" s="24"/>
      <c r="H192" s="18"/>
      <c r="I192" s="18"/>
      <c r="J192" s="18"/>
      <c r="K192" s="18"/>
      <c r="L192" s="9"/>
      <c r="M192" s="9"/>
      <c r="N192" s="9"/>
      <c r="O192" s="9"/>
      <c r="P192" s="9"/>
      <c r="Q192" s="9"/>
      <c r="R192" s="9"/>
      <c r="S192" s="9"/>
      <c r="T192" s="9"/>
    </row>
    <row r="193" spans="1:20" ht="12.75">
      <c r="A193" s="25"/>
      <c r="B193" s="9"/>
      <c r="C193" s="9"/>
      <c r="D193" s="24"/>
      <c r="E193" s="18"/>
      <c r="F193" s="18"/>
      <c r="G193" s="24"/>
      <c r="H193" s="18"/>
      <c r="I193" s="18"/>
      <c r="J193" s="18"/>
      <c r="K193" s="18"/>
      <c r="L193" s="9"/>
      <c r="M193" s="9"/>
      <c r="N193" s="9"/>
      <c r="O193" s="9"/>
      <c r="P193" s="9"/>
      <c r="Q193" s="9"/>
      <c r="R193" s="9"/>
      <c r="S193" s="9"/>
      <c r="T193" s="9"/>
    </row>
    <row r="194" spans="1:20" ht="12.75">
      <c r="A194" s="2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ht="12.75">
      <c r="A195" s="2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ht="12.75">
      <c r="A196" s="2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ht="12.75">
      <c r="A197" s="2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ht="12.75">
      <c r="A198" s="49"/>
      <c r="B198" s="21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ht="12.75">
      <c r="A199" s="49"/>
      <c r="B199" s="21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ht="12.75">
      <c r="A200" s="2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ht="12.75">
      <c r="A201" s="2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ht="12.75">
      <c r="A202" s="2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ht="12.75">
      <c r="A203" s="2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ht="12.75">
      <c r="A204" s="2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ht="12.75">
      <c r="A205" s="2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ht="12.75">
      <c r="A206" s="49"/>
      <c r="B206" s="21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ht="12.75">
      <c r="A207" s="2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ht="12.75">
      <c r="A208" s="2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ht="12.75">
      <c r="A209" s="2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ht="12.75">
      <c r="A210" s="2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ht="12.75">
      <c r="A211" s="2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ht="12.75">
      <c r="A212" s="2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ht="12.75">
      <c r="A213" s="2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ht="12.75">
      <c r="A214" s="2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ht="12.75">
      <c r="A215" s="2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ht="12.75">
      <c r="A216" s="2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ht="12.75">
      <c r="A217" s="2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ht="12.75">
      <c r="A218" s="2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ht="12.75">
      <c r="A219" s="49"/>
      <c r="B219" s="21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ht="12.75">
      <c r="A220" s="2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ht="12.75">
      <c r="A221" s="2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ht="12.75">
      <c r="A222" s="2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ht="12.75">
      <c r="A223" s="2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ht="12.75">
      <c r="A224" s="2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ht="12.75">
      <c r="A225" s="49"/>
      <c r="B225" s="21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ht="12.75">
      <c r="A226" s="2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ht="12.75">
      <c r="A227" s="26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ht="12.75">
      <c r="A228" s="26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ht="18" customHeight="1">
      <c r="A229" s="2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ht="12.75">
      <c r="A230" s="2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ht="12.75">
      <c r="A231" s="49"/>
      <c r="B231" s="21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ht="12.75">
      <c r="A232" s="2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ht="12.75">
      <c r="A233" s="2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ht="12.75">
      <c r="A234" s="2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ht="12.75">
      <c r="A235" s="2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ht="12.75">
      <c r="A236" s="2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</sheetData>
  <printOptions/>
  <pageMargins left="0.75" right="0.75" top="0.97" bottom="0.72" header="0.5" footer="0.5"/>
  <pageSetup horizontalDpi="180" verticalDpi="18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6"/>
  <sheetViews>
    <sheetView tabSelected="1" workbookViewId="0" topLeftCell="A166">
      <selection activeCell="A164" sqref="A164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7.8515625" style="0" customWidth="1"/>
    <col min="4" max="4" width="11.28125" style="0" customWidth="1"/>
    <col min="5" max="5" width="10.421875" style="0" customWidth="1"/>
    <col min="6" max="6" width="2.7109375" style="0" customWidth="1"/>
    <col min="7" max="7" width="11.57421875" style="0" customWidth="1"/>
    <col min="8" max="8" width="3.00390625" style="0" customWidth="1"/>
    <col min="9" max="9" width="14.421875" style="0" customWidth="1"/>
    <col min="10" max="10" width="22.140625" style="0" customWidth="1"/>
    <col min="11" max="11" width="15.140625" style="0" customWidth="1"/>
  </cols>
  <sheetData>
    <row r="1" ht="12" customHeight="1">
      <c r="A1" s="1" t="s">
        <v>218</v>
      </c>
    </row>
    <row r="2" ht="12" customHeight="1"/>
    <row r="3" spans="1:11" ht="12" customHeight="1">
      <c r="A3" s="1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" customHeight="1">
      <c r="A5" s="20">
        <v>1</v>
      </c>
      <c r="B5" s="1" t="s">
        <v>117</v>
      </c>
      <c r="C5" s="1"/>
      <c r="D5" s="1"/>
      <c r="E5" s="1"/>
      <c r="F5" s="1"/>
      <c r="G5" s="1"/>
      <c r="H5" s="1"/>
      <c r="I5" s="1"/>
      <c r="J5" s="1"/>
      <c r="K5" s="1"/>
    </row>
    <row r="6" ht="12" customHeight="1"/>
    <row r="7" spans="1:2" ht="12" customHeight="1">
      <c r="A7" s="3"/>
      <c r="B7" t="s">
        <v>141</v>
      </c>
    </row>
    <row r="8" spans="1:2" ht="12" customHeight="1">
      <c r="A8" s="3"/>
      <c r="B8" t="s">
        <v>189</v>
      </c>
    </row>
    <row r="9" spans="1:2" ht="12" customHeight="1">
      <c r="A9" s="3"/>
      <c r="B9" t="s">
        <v>192</v>
      </c>
    </row>
    <row r="10" spans="1:2" ht="12" customHeight="1">
      <c r="A10" s="3"/>
      <c r="B10" t="s">
        <v>190</v>
      </c>
    </row>
    <row r="11" ht="12" customHeight="1">
      <c r="A11" s="3"/>
    </row>
    <row r="12" spans="1:2" ht="12" customHeight="1">
      <c r="A12" s="20">
        <v>2</v>
      </c>
      <c r="B12" s="1" t="s">
        <v>118</v>
      </c>
    </row>
    <row r="13" ht="12" customHeight="1">
      <c r="A13" s="3"/>
    </row>
    <row r="14" spans="1:2" ht="12" customHeight="1">
      <c r="A14" s="3"/>
      <c r="B14" t="s">
        <v>158</v>
      </c>
    </row>
    <row r="15" ht="12" customHeight="1">
      <c r="A15" s="3"/>
    </row>
    <row r="16" spans="1:2" ht="12" customHeight="1">
      <c r="A16" s="20">
        <v>3</v>
      </c>
      <c r="B16" s="1" t="s">
        <v>119</v>
      </c>
    </row>
    <row r="17" ht="12" customHeight="1">
      <c r="A17" s="3"/>
    </row>
    <row r="18" spans="1:2" ht="12" customHeight="1">
      <c r="A18" s="3"/>
      <c r="B18" t="s">
        <v>159</v>
      </c>
    </row>
    <row r="19" ht="12" customHeight="1">
      <c r="A19" s="3"/>
    </row>
    <row r="20" spans="1:2" ht="12" customHeight="1">
      <c r="A20" s="20">
        <v>4</v>
      </c>
      <c r="B20" s="1" t="s">
        <v>41</v>
      </c>
    </row>
    <row r="21" ht="12" customHeight="1">
      <c r="A21" s="20"/>
    </row>
    <row r="22" spans="1:9" ht="12" customHeight="1">
      <c r="A22" s="3"/>
      <c r="B22" s="1"/>
      <c r="E22" s="2" t="s">
        <v>137</v>
      </c>
      <c r="F22" s="2"/>
      <c r="G22" s="2" t="s">
        <v>142</v>
      </c>
      <c r="H22" s="2"/>
      <c r="I22" s="7"/>
    </row>
    <row r="23" spans="1:9" ht="12" customHeight="1">
      <c r="A23" s="3"/>
      <c r="E23" s="2" t="s">
        <v>138</v>
      </c>
      <c r="F23" s="2"/>
      <c r="G23" s="2" t="s">
        <v>139</v>
      </c>
      <c r="H23" s="2"/>
      <c r="I23" s="7"/>
    </row>
    <row r="24" spans="1:9" ht="12" customHeight="1">
      <c r="A24" s="3"/>
      <c r="E24" s="2" t="s">
        <v>168</v>
      </c>
      <c r="F24" s="2"/>
      <c r="G24" s="2" t="s">
        <v>168</v>
      </c>
      <c r="H24" s="2"/>
      <c r="I24" s="7"/>
    </row>
    <row r="25" spans="1:9" ht="12" customHeight="1">
      <c r="A25" s="3"/>
      <c r="E25" s="2" t="s">
        <v>116</v>
      </c>
      <c r="F25" s="2"/>
      <c r="G25" s="2" t="s">
        <v>116</v>
      </c>
      <c r="H25" s="2"/>
      <c r="I25" s="7"/>
    </row>
    <row r="26" spans="1:9" ht="12" customHeight="1">
      <c r="A26" s="3"/>
      <c r="D26" t="s">
        <v>136</v>
      </c>
      <c r="E26" s="37">
        <v>341</v>
      </c>
      <c r="F26" s="2"/>
      <c r="G26" s="37">
        <v>341</v>
      </c>
      <c r="H26" s="38"/>
      <c r="I26" s="26"/>
    </row>
    <row r="27" spans="1:9" ht="12" customHeight="1">
      <c r="A27" s="3"/>
      <c r="D27" t="s">
        <v>115</v>
      </c>
      <c r="E27" s="37">
        <v>9</v>
      </c>
      <c r="F27" s="39"/>
      <c r="G27" s="37">
        <v>9</v>
      </c>
      <c r="H27" s="38"/>
      <c r="I27" s="26"/>
    </row>
    <row r="28" spans="1:9" ht="12" customHeight="1" thickBot="1">
      <c r="A28" s="3"/>
      <c r="E28" s="40">
        <f>SUM(E26:E27)</f>
        <v>350</v>
      </c>
      <c r="F28" s="7"/>
      <c r="G28" s="40">
        <f>SUM(G26:G27)</f>
        <v>350</v>
      </c>
      <c r="H28" s="41"/>
      <c r="I28" s="26"/>
    </row>
    <row r="29" spans="1:6" ht="12" customHeight="1" thickTop="1">
      <c r="A29" s="3"/>
      <c r="E29" s="42"/>
      <c r="F29" s="42"/>
    </row>
    <row r="30" spans="1:6" ht="12" customHeight="1">
      <c r="A30" s="3"/>
      <c r="B30" t="s">
        <v>191</v>
      </c>
      <c r="E30" s="42"/>
      <c r="F30" s="42"/>
    </row>
    <row r="31" spans="1:6" ht="12" customHeight="1">
      <c r="A31" s="3"/>
      <c r="B31" t="s">
        <v>143</v>
      </c>
      <c r="E31" s="42"/>
      <c r="F31" s="42"/>
    </row>
    <row r="32" spans="1:6" ht="12" customHeight="1">
      <c r="A32" s="3"/>
      <c r="E32" s="42"/>
      <c r="F32" s="42"/>
    </row>
    <row r="33" spans="1:6" ht="12" customHeight="1">
      <c r="A33" s="20">
        <v>5</v>
      </c>
      <c r="B33" s="1" t="s">
        <v>120</v>
      </c>
      <c r="E33" s="42"/>
      <c r="F33" s="42"/>
    </row>
    <row r="34" spans="1:2" ht="12" customHeight="1">
      <c r="A34" s="3"/>
      <c r="B34" t="s">
        <v>105</v>
      </c>
    </row>
    <row r="35" spans="1:2" ht="12" customHeight="1">
      <c r="A35" s="3"/>
      <c r="B35" t="s">
        <v>163</v>
      </c>
    </row>
    <row r="36" ht="12" customHeight="1">
      <c r="A36" s="3"/>
    </row>
    <row r="37" spans="1:2" ht="12" customHeight="1">
      <c r="A37" s="20">
        <v>6</v>
      </c>
      <c r="B37" s="1" t="s">
        <v>122</v>
      </c>
    </row>
    <row r="38" ht="12" customHeight="1">
      <c r="B38" t="s">
        <v>121</v>
      </c>
    </row>
    <row r="39" spans="1:2" ht="12" customHeight="1">
      <c r="A39" s="3"/>
      <c r="B39" t="s">
        <v>164</v>
      </c>
    </row>
    <row r="40" ht="12" customHeight="1">
      <c r="A40" s="3"/>
    </row>
    <row r="41" spans="1:2" ht="12" customHeight="1">
      <c r="A41" s="20">
        <v>7</v>
      </c>
      <c r="B41" s="1" t="s">
        <v>123</v>
      </c>
    </row>
    <row r="42" ht="12" customHeight="1"/>
    <row r="43" ht="12" customHeight="1">
      <c r="B43" t="s">
        <v>146</v>
      </c>
    </row>
    <row r="44" ht="12" customHeight="1"/>
    <row r="45" spans="2:10" ht="12" customHeight="1">
      <c r="B45" s="27"/>
      <c r="C45" s="7"/>
      <c r="E45" s="2" t="s">
        <v>137</v>
      </c>
      <c r="F45" s="2"/>
      <c r="G45" s="2" t="s">
        <v>142</v>
      </c>
      <c r="H45" s="7"/>
      <c r="I45" s="7"/>
      <c r="J45" s="7"/>
    </row>
    <row r="46" spans="2:10" ht="12" customHeight="1">
      <c r="B46" s="9"/>
      <c r="C46" s="7"/>
      <c r="E46" s="2" t="s">
        <v>138</v>
      </c>
      <c r="F46" s="2"/>
      <c r="G46" s="2" t="s">
        <v>139</v>
      </c>
      <c r="H46" s="7"/>
      <c r="I46" s="7"/>
      <c r="J46" s="7"/>
    </row>
    <row r="47" spans="2:10" ht="12" customHeight="1">
      <c r="B47" s="9"/>
      <c r="C47" s="7"/>
      <c r="E47" s="2"/>
      <c r="F47" s="2"/>
      <c r="G47" s="2"/>
      <c r="H47" s="7"/>
      <c r="I47" s="7"/>
      <c r="J47" s="7"/>
    </row>
    <row r="48" spans="2:10" ht="12" customHeight="1">
      <c r="B48" s="9"/>
      <c r="C48" s="9"/>
      <c r="E48" s="2" t="s">
        <v>168</v>
      </c>
      <c r="F48" s="2"/>
      <c r="G48" s="2" t="s">
        <v>168</v>
      </c>
      <c r="H48" s="42"/>
      <c r="I48" s="17"/>
      <c r="J48" s="17"/>
    </row>
    <row r="49" spans="2:10" ht="12" customHeight="1">
      <c r="B49" s="9"/>
      <c r="C49" s="9"/>
      <c r="E49" s="2" t="s">
        <v>116</v>
      </c>
      <c r="F49" s="2"/>
      <c r="G49" s="2" t="s">
        <v>116</v>
      </c>
      <c r="H49" s="9"/>
      <c r="I49" s="9"/>
      <c r="J49" s="9"/>
    </row>
    <row r="50" spans="2:10" ht="12" customHeight="1">
      <c r="B50" s="9"/>
      <c r="C50" s="9"/>
      <c r="E50" s="3"/>
      <c r="F50" s="3"/>
      <c r="G50" s="36"/>
      <c r="H50" s="9"/>
      <c r="I50" s="9"/>
      <c r="J50" s="9"/>
    </row>
    <row r="51" spans="2:10" ht="12" customHeight="1">
      <c r="B51" s="9"/>
      <c r="C51" s="9" t="s">
        <v>147</v>
      </c>
      <c r="E51" s="6">
        <v>189</v>
      </c>
      <c r="F51" s="2"/>
      <c r="G51" s="39">
        <v>189</v>
      </c>
      <c r="H51" s="9"/>
      <c r="I51" s="9"/>
      <c r="J51" s="9"/>
    </row>
    <row r="52" spans="2:10" ht="12" customHeight="1">
      <c r="B52" s="9"/>
      <c r="C52" s="9" t="s">
        <v>148</v>
      </c>
      <c r="E52" s="6">
        <v>0</v>
      </c>
      <c r="F52" s="2"/>
      <c r="G52" s="6">
        <v>0</v>
      </c>
      <c r="H52" s="9"/>
      <c r="I52" s="9"/>
      <c r="J52" s="9"/>
    </row>
    <row r="53" spans="2:10" ht="12" customHeight="1">
      <c r="B53" s="9"/>
      <c r="C53" s="9" t="s">
        <v>149</v>
      </c>
      <c r="E53" s="6">
        <v>0</v>
      </c>
      <c r="F53" s="39"/>
      <c r="G53" s="6">
        <v>0</v>
      </c>
      <c r="H53" s="9"/>
      <c r="I53" s="9"/>
      <c r="J53" s="9"/>
    </row>
    <row r="54" spans="2:10" ht="12" customHeight="1">
      <c r="B54" s="9"/>
      <c r="C54" s="9"/>
      <c r="E54" s="6"/>
      <c r="F54" s="39"/>
      <c r="G54" s="6"/>
      <c r="H54" s="9"/>
      <c r="I54" s="9"/>
      <c r="J54" s="9"/>
    </row>
    <row r="55" ht="12" customHeight="1">
      <c r="A55" s="1" t="s">
        <v>218</v>
      </c>
    </row>
    <row r="56" ht="12" customHeight="1"/>
    <row r="57" spans="1:10" ht="12" customHeight="1">
      <c r="A57" s="1" t="s">
        <v>167</v>
      </c>
      <c r="B57" s="9"/>
      <c r="C57" s="9"/>
      <c r="D57" s="7"/>
      <c r="E57" s="9"/>
      <c r="F57" s="9"/>
      <c r="G57" s="2"/>
      <c r="H57" s="9"/>
      <c r="I57" s="7"/>
      <c r="J57" s="9"/>
    </row>
    <row r="58" spans="2:10" ht="12" customHeight="1">
      <c r="B58" s="9"/>
      <c r="C58" s="9"/>
      <c r="D58" s="7"/>
      <c r="E58" s="9"/>
      <c r="F58" s="9"/>
      <c r="G58" s="2"/>
      <c r="H58" s="9"/>
      <c r="I58" s="7"/>
      <c r="J58" s="9"/>
    </row>
    <row r="59" spans="2:10" ht="12" customHeight="1">
      <c r="B59" s="9" t="s">
        <v>160</v>
      </c>
      <c r="C59" s="9"/>
      <c r="D59" s="7"/>
      <c r="E59" s="9"/>
      <c r="F59" s="9"/>
      <c r="G59" s="9"/>
      <c r="H59" s="9"/>
      <c r="I59" s="7"/>
      <c r="J59" s="9"/>
    </row>
    <row r="60" spans="2:10" ht="12" customHeight="1">
      <c r="B60" s="9"/>
      <c r="C60" s="9"/>
      <c r="D60" s="7"/>
      <c r="E60" s="9"/>
      <c r="F60" s="9"/>
      <c r="G60" s="9"/>
      <c r="H60" s="9"/>
      <c r="I60" s="7"/>
      <c r="J60" s="9"/>
    </row>
    <row r="61" spans="2:10" ht="12" customHeight="1">
      <c r="B61" s="9"/>
      <c r="C61" s="9"/>
      <c r="D61" s="7"/>
      <c r="E61" s="9"/>
      <c r="F61" s="9"/>
      <c r="G61" s="2" t="s">
        <v>116</v>
      </c>
      <c r="H61" s="9"/>
      <c r="I61" s="7"/>
      <c r="J61" s="9"/>
    </row>
    <row r="62" spans="2:10" ht="12" customHeight="1">
      <c r="B62" s="26" t="s">
        <v>150</v>
      </c>
      <c r="C62" s="9" t="s">
        <v>153</v>
      </c>
      <c r="D62" s="7"/>
      <c r="E62" s="9"/>
      <c r="F62" s="9"/>
      <c r="G62" s="39">
        <v>4712</v>
      </c>
      <c r="H62" s="9"/>
      <c r="I62" s="7"/>
      <c r="J62" s="9"/>
    </row>
    <row r="63" spans="2:10" ht="12" customHeight="1">
      <c r="B63" s="26" t="s">
        <v>151</v>
      </c>
      <c r="C63" s="9" t="s">
        <v>154</v>
      </c>
      <c r="D63" s="17"/>
      <c r="E63" s="8"/>
      <c r="F63" s="8"/>
      <c r="G63" s="39">
        <v>4712</v>
      </c>
      <c r="H63" s="17"/>
      <c r="I63" s="17"/>
      <c r="J63" s="9"/>
    </row>
    <row r="64" spans="2:10" ht="12" customHeight="1">
      <c r="B64" s="26" t="s">
        <v>152</v>
      </c>
      <c r="C64" s="9" t="s">
        <v>155</v>
      </c>
      <c r="D64" s="9"/>
      <c r="E64" s="9"/>
      <c r="F64" s="9"/>
      <c r="G64" s="39">
        <v>3047</v>
      </c>
      <c r="H64" s="9"/>
      <c r="I64" s="9"/>
      <c r="J64" s="9"/>
    </row>
    <row r="65" spans="2:9" ht="12" customHeight="1">
      <c r="B65" s="9"/>
      <c r="C65" s="9"/>
      <c r="D65" s="9"/>
      <c r="E65" s="9"/>
      <c r="F65" s="9"/>
      <c r="G65" s="9"/>
      <c r="H65" s="9"/>
      <c r="I65" s="9"/>
    </row>
    <row r="66" spans="1:9" ht="12" customHeight="1">
      <c r="A66" s="20">
        <v>8</v>
      </c>
      <c r="B66" s="21" t="s">
        <v>124</v>
      </c>
      <c r="C66" s="9"/>
      <c r="D66" s="9"/>
      <c r="E66" s="9"/>
      <c r="F66" s="9"/>
      <c r="G66" s="9"/>
      <c r="H66" s="9"/>
      <c r="I66" s="9"/>
    </row>
    <row r="67" ht="8.25" customHeight="1"/>
    <row r="68" spans="1:2" ht="12" customHeight="1">
      <c r="A68" s="3"/>
      <c r="B68" t="s">
        <v>220</v>
      </c>
    </row>
    <row r="69" ht="12" customHeight="1"/>
    <row r="70" spans="1:2" ht="12" customHeight="1">
      <c r="A70" s="20">
        <v>9</v>
      </c>
      <c r="B70" s="1" t="s">
        <v>157</v>
      </c>
    </row>
    <row r="71" spans="1:2" ht="8.25" customHeight="1">
      <c r="A71" s="20"/>
      <c r="B71" s="1"/>
    </row>
    <row r="72" spans="1:10" ht="12" customHeight="1">
      <c r="A72" s="30" t="s">
        <v>176</v>
      </c>
      <c r="B72" s="3" t="s">
        <v>193</v>
      </c>
      <c r="C72" s="3"/>
      <c r="D72" s="3"/>
      <c r="E72" s="3"/>
      <c r="F72" s="3"/>
      <c r="G72" s="3"/>
      <c r="H72" s="3"/>
      <c r="I72" s="3"/>
      <c r="J72" s="3"/>
    </row>
    <row r="73" spans="1:10" ht="12" customHeight="1">
      <c r="A73" s="20"/>
      <c r="B73" s="3" t="s">
        <v>194</v>
      </c>
      <c r="C73" s="3"/>
      <c r="D73" s="3"/>
      <c r="E73" s="3"/>
      <c r="F73" s="3"/>
      <c r="G73" s="3"/>
      <c r="H73" s="3"/>
      <c r="I73" s="3"/>
      <c r="J73" s="3"/>
    </row>
    <row r="74" spans="2:10" ht="12" customHeight="1">
      <c r="B74" s="3" t="s">
        <v>221</v>
      </c>
      <c r="C74" s="3"/>
      <c r="D74" s="3"/>
      <c r="E74" s="3"/>
      <c r="F74" s="3"/>
      <c r="G74" s="3"/>
      <c r="H74" s="3"/>
      <c r="I74" s="3"/>
      <c r="J74" s="3"/>
    </row>
    <row r="75" spans="2:10" ht="12" customHeight="1">
      <c r="B75" t="s">
        <v>225</v>
      </c>
      <c r="C75" s="3"/>
      <c r="D75" s="3"/>
      <c r="E75" s="3"/>
      <c r="F75" s="3"/>
      <c r="G75" s="3"/>
      <c r="H75" s="3"/>
      <c r="I75" s="3"/>
      <c r="J75" s="3"/>
    </row>
    <row r="76" spans="3:10" ht="12" customHeight="1">
      <c r="C76" s="3"/>
      <c r="D76" s="3"/>
      <c r="E76" s="3"/>
      <c r="F76" s="3"/>
      <c r="G76" s="3"/>
      <c r="H76" s="3"/>
      <c r="I76" s="3"/>
      <c r="J76" s="3"/>
    </row>
    <row r="77" spans="2:10" ht="12" customHeight="1">
      <c r="B77" t="s">
        <v>226</v>
      </c>
      <c r="C77" s="3"/>
      <c r="D77" s="3"/>
      <c r="E77" s="3"/>
      <c r="F77" s="3"/>
      <c r="G77" s="3"/>
      <c r="H77" s="3"/>
      <c r="I77" s="3"/>
      <c r="J77" s="3"/>
    </row>
    <row r="78" spans="2:10" ht="12" customHeight="1">
      <c r="B78" t="s">
        <v>227</v>
      </c>
      <c r="C78" s="3"/>
      <c r="D78" s="3"/>
      <c r="E78" s="3"/>
      <c r="F78" s="3"/>
      <c r="G78" s="3"/>
      <c r="H78" s="3"/>
      <c r="I78" s="3"/>
      <c r="J78" s="3"/>
    </row>
    <row r="79" spans="2:10" ht="12" customHeight="1">
      <c r="B79" s="3"/>
      <c r="C79" s="3"/>
      <c r="D79" s="3"/>
      <c r="E79" s="3"/>
      <c r="F79" s="3"/>
      <c r="G79" s="3"/>
      <c r="H79" s="3"/>
      <c r="I79" s="3"/>
      <c r="J79" s="3"/>
    </row>
    <row r="80" spans="1:2" ht="12" customHeight="1">
      <c r="A80" s="6" t="s">
        <v>175</v>
      </c>
      <c r="B80" t="s">
        <v>195</v>
      </c>
    </row>
    <row r="81" ht="12" customHeight="1">
      <c r="B81" t="s">
        <v>222</v>
      </c>
    </row>
    <row r="82" spans="1:2" ht="12" customHeight="1">
      <c r="A82" s="22"/>
      <c r="B82" t="s">
        <v>174</v>
      </c>
    </row>
    <row r="83" spans="1:2" ht="12" customHeight="1">
      <c r="A83" s="22"/>
      <c r="B83" t="s">
        <v>196</v>
      </c>
    </row>
    <row r="84" ht="12" customHeight="1">
      <c r="A84" s="22"/>
    </row>
    <row r="85" spans="1:2" ht="12" customHeight="1">
      <c r="A85" s="22"/>
      <c r="B85" t="s">
        <v>197</v>
      </c>
    </row>
    <row r="86" spans="1:2" ht="12" customHeight="1">
      <c r="A86" s="22"/>
      <c r="B86" t="s">
        <v>177</v>
      </c>
    </row>
    <row r="87" ht="12" customHeight="1">
      <c r="A87" s="22"/>
    </row>
    <row r="88" spans="1:2" ht="12" customHeight="1">
      <c r="A88" s="20">
        <v>10</v>
      </c>
      <c r="B88" s="1" t="s">
        <v>125</v>
      </c>
    </row>
    <row r="89" ht="9" customHeight="1">
      <c r="A89" s="3"/>
    </row>
    <row r="90" spans="1:2" ht="12" customHeight="1">
      <c r="A90" s="3"/>
      <c r="B90" t="s">
        <v>198</v>
      </c>
    </row>
    <row r="91" ht="12" customHeight="1">
      <c r="B91" t="s">
        <v>199</v>
      </c>
    </row>
    <row r="92" ht="12" customHeight="1">
      <c r="B92" t="s">
        <v>187</v>
      </c>
    </row>
    <row r="93" ht="12" customHeight="1"/>
    <row r="94" spans="1:2" ht="12" customHeight="1">
      <c r="A94" s="20">
        <v>11</v>
      </c>
      <c r="B94" s="1" t="s">
        <v>126</v>
      </c>
    </row>
    <row r="95" ht="9" customHeight="1"/>
    <row r="96" spans="1:2" ht="12" customHeight="1">
      <c r="A96" s="3"/>
      <c r="B96" t="s">
        <v>178</v>
      </c>
    </row>
    <row r="97" spans="1:2" ht="12" customHeight="1">
      <c r="A97" s="3"/>
      <c r="B97" t="s">
        <v>169</v>
      </c>
    </row>
    <row r="98" spans="1:2" ht="12" customHeight="1">
      <c r="A98" s="3"/>
      <c r="B98" t="s">
        <v>170</v>
      </c>
    </row>
    <row r="99" spans="1:2" ht="12" customHeight="1">
      <c r="A99" s="3"/>
      <c r="B99" t="s">
        <v>171</v>
      </c>
    </row>
    <row r="100" ht="12" customHeight="1">
      <c r="B100" t="s">
        <v>172</v>
      </c>
    </row>
    <row r="101" ht="12" customHeight="1"/>
    <row r="102" spans="1:2" ht="12" customHeight="1">
      <c r="A102" s="20">
        <v>12</v>
      </c>
      <c r="B102" s="1" t="s">
        <v>127</v>
      </c>
    </row>
    <row r="103" ht="8.25" customHeight="1"/>
    <row r="104" spans="1:2" ht="12" customHeight="1">
      <c r="A104" s="3"/>
      <c r="B104" t="s">
        <v>87</v>
      </c>
    </row>
    <row r="105" spans="2:9" ht="12" customHeight="1">
      <c r="B105" s="9"/>
      <c r="C105" s="9"/>
      <c r="D105" s="9"/>
      <c r="E105" s="9"/>
      <c r="F105" s="9"/>
      <c r="G105" s="28" t="s">
        <v>168</v>
      </c>
      <c r="H105" s="9"/>
      <c r="I105" s="28" t="s">
        <v>168</v>
      </c>
    </row>
    <row r="106" spans="2:9" ht="12" customHeight="1">
      <c r="B106" s="9"/>
      <c r="C106" s="9"/>
      <c r="D106" s="9"/>
      <c r="E106" s="9"/>
      <c r="F106" s="9"/>
      <c r="G106" s="7" t="s">
        <v>86</v>
      </c>
      <c r="H106" s="9"/>
      <c r="I106" s="7" t="s">
        <v>200</v>
      </c>
    </row>
    <row r="107" spans="2:9" ht="12" customHeight="1">
      <c r="B107" s="9" t="s">
        <v>201</v>
      </c>
      <c r="C107" s="9"/>
      <c r="D107" s="9"/>
      <c r="E107" s="9"/>
      <c r="F107" s="9"/>
      <c r="G107" s="7"/>
      <c r="H107" s="9"/>
      <c r="I107" s="7"/>
    </row>
    <row r="108" spans="2:9" ht="12" customHeight="1">
      <c r="B108" s="33" t="s">
        <v>162</v>
      </c>
      <c r="C108" s="34"/>
      <c r="D108" s="34"/>
      <c r="E108" s="34"/>
      <c r="F108" s="34"/>
      <c r="G108" s="43">
        <v>871</v>
      </c>
      <c r="H108" s="34"/>
      <c r="I108" s="35" t="s">
        <v>202</v>
      </c>
    </row>
    <row r="109" spans="2:9" ht="12" customHeight="1">
      <c r="B109" s="31" t="s">
        <v>161</v>
      </c>
      <c r="C109" s="32"/>
      <c r="D109" s="32"/>
      <c r="E109" s="32"/>
      <c r="F109" s="32"/>
      <c r="G109" s="44">
        <v>2329</v>
      </c>
      <c r="H109" s="32"/>
      <c r="I109" s="45" t="s">
        <v>203</v>
      </c>
    </row>
    <row r="110" spans="2:9" ht="12" customHeight="1">
      <c r="B110" s="9"/>
      <c r="C110" s="9"/>
      <c r="D110" s="9"/>
      <c r="E110" s="9"/>
      <c r="F110" s="9"/>
      <c r="G110" s="42"/>
      <c r="H110" s="9"/>
      <c r="I110" s="58"/>
    </row>
    <row r="111" ht="12" customHeight="1">
      <c r="A111" s="1" t="s">
        <v>218</v>
      </c>
    </row>
    <row r="112" ht="12" customHeight="1"/>
    <row r="113" ht="12" customHeight="1">
      <c r="A113" s="1" t="s">
        <v>167</v>
      </c>
    </row>
    <row r="114" ht="12" customHeight="1"/>
    <row r="115" spans="1:2" ht="12" customHeight="1">
      <c r="A115" s="20">
        <v>13</v>
      </c>
      <c r="B115" s="1" t="s">
        <v>128</v>
      </c>
    </row>
    <row r="116" ht="12" customHeight="1"/>
    <row r="117" spans="1:2" ht="12" customHeight="1">
      <c r="A117" s="3"/>
      <c r="B117" t="s">
        <v>219</v>
      </c>
    </row>
    <row r="118" spans="1:2" ht="12" customHeight="1">
      <c r="A118" s="3"/>
      <c r="B118" t="s">
        <v>204</v>
      </c>
    </row>
    <row r="119" ht="12" customHeight="1">
      <c r="A119" s="3"/>
    </row>
    <row r="120" spans="1:2" ht="12" customHeight="1">
      <c r="A120" s="20">
        <v>14</v>
      </c>
      <c r="B120" s="1" t="s">
        <v>129</v>
      </c>
    </row>
    <row r="121" ht="12" customHeight="1">
      <c r="A121" s="3"/>
    </row>
    <row r="122" spans="1:2" ht="12" customHeight="1">
      <c r="A122" s="3"/>
      <c r="B122" t="s">
        <v>88</v>
      </c>
    </row>
    <row r="123" ht="12" customHeight="1">
      <c r="A123" s="3"/>
    </row>
    <row r="124" spans="1:2" ht="12" customHeight="1">
      <c r="A124" s="20">
        <v>15</v>
      </c>
      <c r="B124" s="1" t="s">
        <v>130</v>
      </c>
    </row>
    <row r="125" ht="12" customHeight="1">
      <c r="A125" s="3"/>
    </row>
    <row r="126" spans="1:2" ht="12" customHeight="1">
      <c r="A126" s="3"/>
      <c r="B126" t="s">
        <v>89</v>
      </c>
    </row>
    <row r="127" ht="12" customHeight="1">
      <c r="A127" s="3"/>
    </row>
    <row r="128" spans="1:2" ht="12" customHeight="1">
      <c r="A128" s="20">
        <v>16</v>
      </c>
      <c r="B128" s="1" t="s">
        <v>112</v>
      </c>
    </row>
    <row r="129" ht="12" customHeight="1">
      <c r="A129" s="3"/>
    </row>
    <row r="130" spans="1:2" ht="12" customHeight="1">
      <c r="A130" s="3"/>
      <c r="B130" t="s">
        <v>111</v>
      </c>
    </row>
    <row r="131" ht="12" customHeight="1">
      <c r="A131" s="3"/>
    </row>
    <row r="132" spans="1:10" ht="12" customHeight="1">
      <c r="A132" s="3"/>
      <c r="D132" s="2" t="s">
        <v>12</v>
      </c>
      <c r="E132" s="2"/>
      <c r="F132" s="2"/>
      <c r="G132" s="2" t="s">
        <v>144</v>
      </c>
      <c r="J132" s="3" t="s">
        <v>145</v>
      </c>
    </row>
    <row r="133" spans="1:11" ht="12" customHeight="1">
      <c r="A133" s="3"/>
      <c r="D133" s="2" t="s">
        <v>168</v>
      </c>
      <c r="E133" s="2"/>
      <c r="F133" s="2"/>
      <c r="G133" s="2" t="s">
        <v>168</v>
      </c>
      <c r="H133" s="2"/>
      <c r="I133" s="2"/>
      <c r="J133" s="2" t="s">
        <v>168</v>
      </c>
      <c r="K133" s="2"/>
    </row>
    <row r="134" spans="1:11" ht="12" customHeight="1">
      <c r="A134" s="3"/>
      <c r="D134" s="2" t="s">
        <v>5</v>
      </c>
      <c r="E134" s="2"/>
      <c r="F134" s="2"/>
      <c r="G134" s="2" t="s">
        <v>5</v>
      </c>
      <c r="H134" s="2"/>
      <c r="I134" s="2"/>
      <c r="J134" s="2" t="s">
        <v>5</v>
      </c>
      <c r="K134" s="2"/>
    </row>
    <row r="135" spans="1:9" ht="12" customHeight="1">
      <c r="A135" s="3"/>
      <c r="D135" s="2" t="s">
        <v>179</v>
      </c>
      <c r="E135" s="2"/>
      <c r="F135" s="2"/>
      <c r="G135" s="2" t="s">
        <v>179</v>
      </c>
      <c r="H135" s="2"/>
      <c r="I135" s="2"/>
    </row>
    <row r="136" spans="1:9" ht="12" customHeight="1">
      <c r="A136" s="3"/>
      <c r="D136" s="2"/>
      <c r="E136" s="2"/>
      <c r="F136" s="2"/>
      <c r="G136" s="2"/>
      <c r="H136" s="2"/>
      <c r="I136" s="2"/>
    </row>
    <row r="137" spans="1:11" ht="12" customHeight="1">
      <c r="A137" s="3"/>
      <c r="B137" t="s">
        <v>106</v>
      </c>
      <c r="D137" s="39">
        <v>7896</v>
      </c>
      <c r="E137" s="46"/>
      <c r="F137" s="46"/>
      <c r="G137" s="39">
        <v>111</v>
      </c>
      <c r="H137" s="46"/>
      <c r="I137" s="46"/>
      <c r="J137" s="46">
        <v>111770</v>
      </c>
      <c r="K137" s="46"/>
    </row>
    <row r="138" spans="1:11" ht="12" customHeight="1">
      <c r="A138" s="3"/>
      <c r="B138" t="s">
        <v>107</v>
      </c>
      <c r="D138" s="39">
        <v>18791</v>
      </c>
      <c r="E138" s="46"/>
      <c r="F138" s="46"/>
      <c r="G138" s="39">
        <v>1514</v>
      </c>
      <c r="H138" s="46"/>
      <c r="I138" s="46"/>
      <c r="J138" s="46">
        <v>32906</v>
      </c>
      <c r="K138" s="46"/>
    </row>
    <row r="139" spans="1:11" ht="12" customHeight="1" thickBot="1">
      <c r="A139" s="3"/>
      <c r="D139" s="47">
        <f>+SUM(D137:D138)</f>
        <v>26687</v>
      </c>
      <c r="E139" s="42"/>
      <c r="F139" s="48"/>
      <c r="G139" s="47">
        <f>+SUM(G137:G138)</f>
        <v>1625</v>
      </c>
      <c r="H139" s="48"/>
      <c r="I139" s="42"/>
      <c r="J139" s="48">
        <f>+SUM(J137:J138)</f>
        <v>144676</v>
      </c>
      <c r="K139" s="42"/>
    </row>
    <row r="140" ht="12" customHeight="1" thickTop="1">
      <c r="A140" s="3"/>
    </row>
    <row r="141" spans="1:2" ht="12" customHeight="1">
      <c r="A141" s="3"/>
      <c r="B141" t="s">
        <v>113</v>
      </c>
    </row>
    <row r="142" spans="1:2" ht="12" customHeight="1">
      <c r="A142" s="3"/>
      <c r="B142" t="s">
        <v>114</v>
      </c>
    </row>
    <row r="143" ht="12" customHeight="1">
      <c r="A143" s="3"/>
    </row>
    <row r="144" spans="1:2" ht="12" customHeight="1">
      <c r="A144" s="20">
        <v>17</v>
      </c>
      <c r="B144" s="1" t="s">
        <v>131</v>
      </c>
    </row>
    <row r="145" spans="1:2" ht="12" customHeight="1">
      <c r="A145" s="20"/>
      <c r="B145" s="1"/>
    </row>
    <row r="146" spans="1:2" ht="12" customHeight="1">
      <c r="A146" s="3"/>
      <c r="B146" t="s">
        <v>205</v>
      </c>
    </row>
    <row r="147" spans="1:2" ht="12" customHeight="1">
      <c r="A147" s="3"/>
      <c r="B147" t="s">
        <v>211</v>
      </c>
    </row>
    <row r="148" spans="1:2" ht="12" customHeight="1">
      <c r="A148" s="3"/>
      <c r="B148" t="s">
        <v>212</v>
      </c>
    </row>
    <row r="149" spans="1:2" ht="12" customHeight="1">
      <c r="A149" s="3"/>
      <c r="B149" t="s">
        <v>213</v>
      </c>
    </row>
    <row r="150" spans="1:2" ht="12" customHeight="1">
      <c r="A150" s="3"/>
      <c r="B150" t="s">
        <v>214</v>
      </c>
    </row>
    <row r="151" ht="12" customHeight="1">
      <c r="A151" s="3"/>
    </row>
    <row r="152" spans="1:2" ht="12" customHeight="1">
      <c r="A152" s="20">
        <v>18</v>
      </c>
      <c r="B152" s="1" t="s">
        <v>132</v>
      </c>
    </row>
    <row r="153" ht="12" customHeight="1">
      <c r="A153" s="3"/>
    </row>
    <row r="154" spans="1:2" ht="12" customHeight="1">
      <c r="A154" s="3"/>
      <c r="B154" t="s">
        <v>206</v>
      </c>
    </row>
    <row r="155" spans="1:2" ht="12" customHeight="1">
      <c r="A155" s="3"/>
      <c r="B155" t="s">
        <v>210</v>
      </c>
    </row>
    <row r="156" spans="1:2" ht="12" customHeight="1">
      <c r="A156" s="3"/>
      <c r="B156" t="s">
        <v>207</v>
      </c>
    </row>
    <row r="157" spans="1:2" ht="12" customHeight="1">
      <c r="A157" s="3"/>
      <c r="B157" t="s">
        <v>208</v>
      </c>
    </row>
    <row r="158" spans="1:2" ht="12" customHeight="1">
      <c r="A158" s="3"/>
      <c r="B158" t="s">
        <v>209</v>
      </c>
    </row>
    <row r="159" ht="12" customHeight="1">
      <c r="A159" s="3"/>
    </row>
    <row r="160" spans="1:2" ht="12" customHeight="1">
      <c r="A160" s="3"/>
      <c r="B160" t="s">
        <v>108</v>
      </c>
    </row>
    <row r="161" spans="1:2" ht="12" customHeight="1">
      <c r="A161" s="3"/>
      <c r="B161" t="s">
        <v>173</v>
      </c>
    </row>
    <row r="162" spans="1:2" ht="12" customHeight="1">
      <c r="A162" s="3"/>
      <c r="B162" t="s">
        <v>223</v>
      </c>
    </row>
    <row r="163" spans="1:2" ht="12" customHeight="1">
      <c r="A163" s="3"/>
      <c r="B163" t="s">
        <v>224</v>
      </c>
    </row>
    <row r="164" ht="12" customHeight="1">
      <c r="A164" s="3"/>
    </row>
    <row r="165" ht="12" customHeight="1">
      <c r="A165" s="1" t="s">
        <v>218</v>
      </c>
    </row>
    <row r="166" ht="12" customHeight="1"/>
    <row r="167" ht="12" customHeight="1">
      <c r="A167" s="1" t="s">
        <v>167</v>
      </c>
    </row>
    <row r="168" ht="12" customHeight="1">
      <c r="A168" s="3"/>
    </row>
    <row r="169" spans="1:2" ht="12" customHeight="1">
      <c r="A169" s="20">
        <v>19</v>
      </c>
      <c r="B169" s="1" t="s">
        <v>133</v>
      </c>
    </row>
    <row r="170" ht="12" customHeight="1">
      <c r="A170" s="3"/>
    </row>
    <row r="171" spans="1:2" ht="12" customHeight="1">
      <c r="A171" s="3"/>
      <c r="B171" t="s">
        <v>215</v>
      </c>
    </row>
    <row r="172" spans="1:2" ht="12" customHeight="1">
      <c r="A172" s="3"/>
      <c r="B172" t="s">
        <v>216</v>
      </c>
    </row>
    <row r="173" spans="1:2" ht="12" customHeight="1">
      <c r="A173" s="3"/>
      <c r="B173" t="s">
        <v>217</v>
      </c>
    </row>
    <row r="174" ht="12" customHeight="1">
      <c r="A174" s="3"/>
    </row>
    <row r="175" spans="1:2" ht="12" customHeight="1">
      <c r="A175" s="20">
        <v>20</v>
      </c>
      <c r="B175" s="1" t="s">
        <v>134</v>
      </c>
    </row>
    <row r="176" ht="12" customHeight="1">
      <c r="A176" s="3"/>
    </row>
    <row r="177" spans="1:2" ht="12" customHeight="1">
      <c r="A177" s="6" t="s">
        <v>176</v>
      </c>
      <c r="B177" t="s">
        <v>185</v>
      </c>
    </row>
    <row r="178" ht="12" customHeight="1">
      <c r="A178" s="6"/>
    </row>
    <row r="179" spans="1:2" ht="12" customHeight="1">
      <c r="A179" s="6" t="s">
        <v>175</v>
      </c>
      <c r="B179" t="s">
        <v>186</v>
      </c>
    </row>
    <row r="180" ht="12" customHeight="1">
      <c r="A180" s="3"/>
    </row>
    <row r="181" spans="1:2" ht="12" customHeight="1">
      <c r="A181" s="20">
        <v>21</v>
      </c>
      <c r="B181" s="1" t="s">
        <v>135</v>
      </c>
    </row>
    <row r="182" ht="12" customHeight="1">
      <c r="A182" s="3"/>
    </row>
    <row r="183" spans="1:2" ht="12" customHeight="1">
      <c r="A183" s="3"/>
      <c r="B183" t="s">
        <v>180</v>
      </c>
    </row>
    <row r="184" ht="12" customHeight="1">
      <c r="A184" s="3"/>
    </row>
    <row r="185" ht="12" customHeight="1">
      <c r="A185" s="3"/>
    </row>
    <row r="186" ht="12" customHeight="1">
      <c r="A186" s="3"/>
    </row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</sheetData>
  <printOptions/>
  <pageMargins left="0.75" right="0.75" top="0.97" bottom="0.72" header="0.5" footer="0.5"/>
  <pageSetup horizontalDpi="180" verticalDpi="18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 PCB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 PCB BERHAD</dc:creator>
  <cp:keywords/>
  <dc:description/>
  <cp:lastModifiedBy>M &amp; C SERVICES</cp:lastModifiedBy>
  <cp:lastPrinted>2001-02-28T09:49:44Z</cp:lastPrinted>
  <dcterms:created xsi:type="dcterms:W3CDTF">1999-11-22T02:56:38Z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